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 для Пурусовой\Комплексное развитие\послендняя\"/>
    </mc:Choice>
  </mc:AlternateContent>
  <bookViews>
    <workbookView minimized="1" xWindow="360" yWindow="120" windowWidth="11355" windowHeight="8445" tabRatio="639" activeTab="1"/>
  </bookViews>
  <sheets>
    <sheet name="3" sheetId="1" r:id="rId1"/>
    <sheet name="4" sheetId="2" r:id="rId2"/>
    <sheet name="Лист1" sheetId="3" r:id="rId3"/>
  </sheets>
  <definedNames>
    <definedName name="Z_45424CF5_BCAC_4C9C_B429_A07126B5A9DA_.wvu.Cols" localSheetId="1" hidden="1">'4'!$A:$A</definedName>
    <definedName name="Z_45424CF5_BCAC_4C9C_B429_A07126B5A9DA_.wvu.PrintArea" localSheetId="0" hidden="1">'3'!$A$1:$E$26</definedName>
    <definedName name="Z_45424CF5_BCAC_4C9C_B429_A07126B5A9DA_.wvu.PrintArea" localSheetId="1" hidden="1">'4'!$A$4:$H$28</definedName>
    <definedName name="Z_45424CF5_BCAC_4C9C_B429_A07126B5A9DA_.wvu.Rows" localSheetId="1" hidden="1">'4'!#REF!</definedName>
    <definedName name="Z_5BA3B245_EF19_47D9_A019_71BE180A3C5D_.wvu.Cols" localSheetId="1" hidden="1">'4'!$A:$A</definedName>
    <definedName name="Z_5BA3B245_EF19_47D9_A019_71BE180A3C5D_.wvu.PrintArea" localSheetId="0" hidden="1">'3'!$A$1:$E$26</definedName>
    <definedName name="Z_5BA3B245_EF19_47D9_A019_71BE180A3C5D_.wvu.PrintArea" localSheetId="1" hidden="1">'4'!$A$4:$H$28</definedName>
    <definedName name="Z_5BA3B245_EF19_47D9_A019_71BE180A3C5D_.wvu.Rows" localSheetId="1" hidden="1">'4'!#REF!</definedName>
    <definedName name="_xlnm.Print_Area" localSheetId="0">'3'!$A$1:$E$26</definedName>
    <definedName name="_xlnm.Print_Area" localSheetId="1">'4'!$A$1:$H$266</definedName>
  </definedNames>
  <calcPr calcId="152511"/>
  <customWorkbookViews>
    <customWorkbookView name="WIN7XP - Личное представление" guid="{5BA3B245-EF19-47D9-A019-71BE180A3C5D}" mergeInterval="0" personalView="1" maximized="1" xWindow="1" yWindow="1" windowWidth="1280" windowHeight="805" tabRatio="959" activeSheetId="2"/>
    <customWorkbookView name="Admin - Личное представление" guid="{45424CF5-BCAC-4C9C-B429-A07126B5A9DA}" mergeInterval="0" personalView="1" maximized="1" windowWidth="1276" windowHeight="785" tabRatio="959" activeSheetId="2"/>
  </customWorkbookViews>
</workbook>
</file>

<file path=xl/calcChain.xml><?xml version="1.0" encoding="utf-8"?>
<calcChain xmlns="http://schemas.openxmlformats.org/spreadsheetml/2006/main">
  <c r="D153" i="2" l="1"/>
  <c r="D149" i="2"/>
  <c r="D148" i="2"/>
  <c r="D147" i="2"/>
  <c r="D143" i="2"/>
  <c r="D139" i="2"/>
  <c r="D138" i="2"/>
  <c r="D137" i="2"/>
  <c r="D135" i="2"/>
  <c r="D134" i="2"/>
  <c r="D133" i="2"/>
  <c r="D132" i="2"/>
  <c r="D131" i="2"/>
  <c r="D130" i="2"/>
  <c r="D129" i="2"/>
  <c r="D128" i="2"/>
  <c r="D127" i="2"/>
  <c r="D125" i="2"/>
  <c r="D123" i="2"/>
  <c r="D122" i="2"/>
  <c r="D121" i="2"/>
  <c r="D119" i="2"/>
  <c r="D118" i="2"/>
  <c r="D117" i="2"/>
  <c r="D115" i="2"/>
  <c r="D114" i="2"/>
  <c r="D113" i="2"/>
  <c r="D107" i="2"/>
  <c r="D106" i="2"/>
  <c r="D105" i="2"/>
  <c r="D103" i="2"/>
  <c r="D102" i="2"/>
  <c r="D101" i="2"/>
  <c r="D100" i="2"/>
  <c r="D99" i="2"/>
  <c r="D98" i="2"/>
  <c r="D97" i="2"/>
  <c r="D96" i="2"/>
  <c r="D95" i="2"/>
  <c r="D94" i="2"/>
  <c r="D93" i="2"/>
  <c r="D91" i="2"/>
  <c r="D90" i="2"/>
  <c r="D89" i="2"/>
  <c r="D87" i="2"/>
  <c r="D77" i="2"/>
  <c r="D76" i="2"/>
  <c r="D75" i="2"/>
  <c r="D74" i="2"/>
  <c r="D73" i="2"/>
  <c r="D72" i="2"/>
  <c r="D70" i="2"/>
  <c r="D69" i="2"/>
  <c r="D68" i="2"/>
  <c r="D66" i="2"/>
  <c r="D65" i="2"/>
  <c r="D63" i="2"/>
  <c r="D62" i="2"/>
  <c r="D61" i="2"/>
  <c r="D60" i="2"/>
  <c r="D58" i="2"/>
  <c r="D57" i="2"/>
  <c r="D56" i="2" l="1"/>
  <c r="D53" i="2"/>
  <c r="D52" i="2"/>
  <c r="D51" i="2"/>
  <c r="D49" i="2"/>
  <c r="D47" i="2"/>
  <c r="D45" i="2"/>
  <c r="D44" i="2"/>
  <c r="D43" i="2"/>
  <c r="D41" i="2"/>
  <c r="D40" i="2"/>
  <c r="D39" i="2"/>
  <c r="D37" i="2"/>
  <c r="D36" i="2"/>
  <c r="D35" i="2"/>
  <c r="D33" i="2"/>
  <c r="D32" i="2"/>
  <c r="D31" i="2"/>
  <c r="D29" i="2"/>
  <c r="D28" i="2"/>
  <c r="D27" i="2"/>
  <c r="D26" i="2"/>
  <c r="D24" i="2"/>
  <c r="D22" i="2"/>
  <c r="D20" i="2"/>
  <c r="D18" i="2"/>
  <c r="D16" i="2"/>
  <c r="D15" i="2"/>
  <c r="D14" i="2"/>
  <c r="D12" i="2"/>
  <c r="D10" i="2"/>
  <c r="D182" i="2" l="1"/>
  <c r="D255" i="2"/>
  <c r="D253" i="2"/>
  <c r="D192" i="2"/>
  <c r="H86" i="2"/>
  <c r="H84" i="2"/>
  <c r="H140" i="2"/>
  <c r="F85" i="2"/>
  <c r="H263" i="2" l="1"/>
  <c r="F141" i="2"/>
  <c r="E23" i="2"/>
  <c r="D23" i="2" s="1"/>
  <c r="E11" i="2"/>
  <c r="D11" i="2" s="1"/>
  <c r="E259" i="2"/>
  <c r="D259" i="2" s="1"/>
  <c r="E146" i="2"/>
  <c r="E142" i="2"/>
  <c r="E19" i="2"/>
  <c r="D19" i="2" s="1"/>
  <c r="E48" i="2"/>
  <c r="D48" i="2" s="1"/>
  <c r="E202" i="2"/>
  <c r="H202" i="2"/>
  <c r="D179" i="2"/>
  <c r="D178" i="2"/>
  <c r="D177" i="2"/>
  <c r="H176" i="2"/>
  <c r="G176" i="2"/>
  <c r="F176" i="2"/>
  <c r="E176" i="2"/>
  <c r="D175" i="2"/>
  <c r="D174" i="2"/>
  <c r="D173" i="2"/>
  <c r="H172" i="2"/>
  <c r="G172" i="2"/>
  <c r="F172" i="2"/>
  <c r="E172" i="2"/>
  <c r="E201" i="2"/>
  <c r="F201" i="2"/>
  <c r="G201" i="2"/>
  <c r="H201" i="2"/>
  <c r="E168" i="2"/>
  <c r="H168" i="2"/>
  <c r="H180" i="2"/>
  <c r="F180" i="2"/>
  <c r="F184" i="2"/>
  <c r="G184" i="2"/>
  <c r="H184" i="2"/>
  <c r="D171" i="2"/>
  <c r="D169" i="2"/>
  <c r="D196" i="2"/>
  <c r="E155" i="2"/>
  <c r="F155" i="2"/>
  <c r="G155" i="2"/>
  <c r="H155" i="2"/>
  <c r="E120" i="2"/>
  <c r="F120" i="2"/>
  <c r="D120" i="2" s="1"/>
  <c r="G120" i="2"/>
  <c r="H112" i="2"/>
  <c r="D112" i="2" s="1"/>
  <c r="F104" i="2"/>
  <c r="G104" i="2"/>
  <c r="H104" i="2"/>
  <c r="H92" i="2"/>
  <c r="D92" i="2" s="1"/>
  <c r="H89" i="2"/>
  <c r="E13" i="2"/>
  <c r="F13" i="2"/>
  <c r="G13" i="2"/>
  <c r="H13" i="2"/>
  <c r="E85" i="2"/>
  <c r="D85" i="2" s="1"/>
  <c r="E59" i="2"/>
  <c r="D59" i="2" s="1"/>
  <c r="H55" i="2"/>
  <c r="G55" i="2"/>
  <c r="F55" i="2"/>
  <c r="E55" i="2"/>
  <c r="D55" i="2" s="1"/>
  <c r="D260" i="2"/>
  <c r="F258" i="2"/>
  <c r="F257" i="2" s="1"/>
  <c r="H258" i="2"/>
  <c r="E258" i="2"/>
  <c r="G152" i="2"/>
  <c r="F152" i="2"/>
  <c r="E152" i="2"/>
  <c r="H151" i="2"/>
  <c r="G151" i="2"/>
  <c r="F151" i="2"/>
  <c r="E151" i="2"/>
  <c r="D151" i="2" s="1"/>
  <c r="G150" i="2"/>
  <c r="E116" i="2"/>
  <c r="D116" i="2" s="1"/>
  <c r="H116" i="2"/>
  <c r="E141" i="2"/>
  <c r="G141" i="2"/>
  <c r="G142" i="2"/>
  <c r="E231" i="2"/>
  <c r="G231" i="2"/>
  <c r="H231" i="2"/>
  <c r="E230" i="2"/>
  <c r="G230" i="2"/>
  <c r="D206" i="2"/>
  <c r="D207" i="2"/>
  <c r="D208" i="2"/>
  <c r="D210" i="2"/>
  <c r="D211" i="2"/>
  <c r="D212" i="2"/>
  <c r="D214" i="2"/>
  <c r="D215" i="2"/>
  <c r="D216" i="2"/>
  <c r="D218" i="2"/>
  <c r="D219" i="2"/>
  <c r="D220" i="2"/>
  <c r="D226" i="2"/>
  <c r="D227" i="2"/>
  <c r="D228" i="2"/>
  <c r="D232" i="2"/>
  <c r="D197" i="2"/>
  <c r="D198" i="2"/>
  <c r="D199" i="2"/>
  <c r="D54" i="2"/>
  <c r="E225" i="2"/>
  <c r="F225" i="2"/>
  <c r="H225" i="2"/>
  <c r="E217" i="2"/>
  <c r="F217" i="2"/>
  <c r="E213" i="2"/>
  <c r="F213" i="2"/>
  <c r="G213" i="2"/>
  <c r="H213" i="2"/>
  <c r="E209" i="2"/>
  <c r="F209" i="2"/>
  <c r="G209" i="2"/>
  <c r="H209" i="2"/>
  <c r="E205" i="2"/>
  <c r="F205" i="2"/>
  <c r="G205" i="2"/>
  <c r="H71" i="2"/>
  <c r="G71" i="2"/>
  <c r="F71" i="2"/>
  <c r="E71" i="2"/>
  <c r="H67" i="2"/>
  <c r="G67" i="2"/>
  <c r="F67" i="2"/>
  <c r="E67" i="2"/>
  <c r="E50" i="2"/>
  <c r="D50" i="2" s="1"/>
  <c r="E42" i="2"/>
  <c r="D42" i="2" s="1"/>
  <c r="E38" i="2"/>
  <c r="D38" i="2" s="1"/>
  <c r="E34" i="2"/>
  <c r="D34" i="2" s="1"/>
  <c r="E30" i="2"/>
  <c r="D30" i="2" s="1"/>
  <c r="E25" i="2"/>
  <c r="D25" i="2" s="1"/>
  <c r="D152" i="2" l="1"/>
  <c r="D104" i="2"/>
  <c r="D67" i="2"/>
  <c r="D142" i="2"/>
  <c r="E150" i="2"/>
  <c r="D150" i="2" s="1"/>
  <c r="D146" i="2"/>
  <c r="D141" i="2"/>
  <c r="D13" i="2"/>
  <c r="D71" i="2"/>
  <c r="D231" i="2"/>
  <c r="D217" i="2"/>
  <c r="E21" i="2"/>
  <c r="D21" i="2" s="1"/>
  <c r="E46" i="2"/>
  <c r="D46" i="2" s="1"/>
  <c r="E17" i="2"/>
  <c r="D17" i="2" s="1"/>
  <c r="E9" i="2"/>
  <c r="D9" i="2" s="1"/>
  <c r="D230" i="2"/>
  <c r="D180" i="2"/>
  <c r="D172" i="2"/>
  <c r="E200" i="2"/>
  <c r="E140" i="2"/>
  <c r="E86" i="2"/>
  <c r="D86" i="2" s="1"/>
  <c r="D176" i="2"/>
  <c r="H200" i="2"/>
  <c r="F200" i="2"/>
  <c r="E264" i="2"/>
  <c r="F264" i="2"/>
  <c r="G140" i="2"/>
  <c r="D258" i="2"/>
  <c r="E257" i="2"/>
  <c r="D205" i="2"/>
  <c r="D213" i="2"/>
  <c r="D225" i="2"/>
  <c r="D209" i="2"/>
  <c r="E229" i="2"/>
  <c r="D229" i="2" s="1"/>
  <c r="D264" i="2" l="1"/>
  <c r="D140" i="2"/>
  <c r="E84" i="2"/>
  <c r="D84" i="2" s="1"/>
  <c r="D257" i="2"/>
  <c r="E265" i="2"/>
  <c r="D265" i="2" s="1"/>
  <c r="D158" i="2"/>
  <c r="D160" i="2"/>
  <c r="D161" i="2"/>
  <c r="D162" i="2"/>
  <c r="D163" i="2"/>
  <c r="D164" i="2"/>
  <c r="D165" i="2"/>
  <c r="D166" i="2"/>
  <c r="D167" i="2"/>
  <c r="D188" i="2"/>
  <c r="D189" i="2"/>
  <c r="D190" i="2"/>
  <c r="D191" i="2"/>
  <c r="E263" i="2" l="1"/>
  <c r="D263" i="2" s="1"/>
  <c r="D203" i="2"/>
  <c r="D201" i="2"/>
  <c r="D26" i="1"/>
</calcChain>
</file>

<file path=xl/sharedStrings.xml><?xml version="1.0" encoding="utf-8"?>
<sst xmlns="http://schemas.openxmlformats.org/spreadsheetml/2006/main" count="422" uniqueCount="139">
  <si>
    <t>источник финан.</t>
  </si>
  <si>
    <t>всего</t>
  </si>
  <si>
    <t>об</t>
  </si>
  <si>
    <t>мб</t>
  </si>
  <si>
    <t>сп</t>
  </si>
  <si>
    <t>есть</t>
  </si>
  <si>
    <t>Муниципальное образование (район, населенный пункт)</t>
  </si>
  <si>
    <t>Наименование мероприятия</t>
  </si>
  <si>
    <t>Стоимость мероприятий                  (тыс. руб.)</t>
  </si>
  <si>
    <t>Краткое обоснование</t>
  </si>
  <si>
    <t>нет</t>
  </si>
  <si>
    <t>ИТОГО:</t>
  </si>
  <si>
    <t>Износ сетей</t>
  </si>
  <si>
    <t>Наличие проектно-сметной документации, наличие экспертизы</t>
  </si>
  <si>
    <t>Анализ существующего состояния водохозяйственного комплекса Варненского муниципального района, перечень мероприятий и прогнозные показатели их стоимости</t>
  </si>
  <si>
    <t>с.Варна</t>
  </si>
  <si>
    <t>Реконструкция 3 скважин</t>
  </si>
  <si>
    <t>Дефицит воды</t>
  </si>
  <si>
    <t xml:space="preserve">Капремонт сетей водоснабжения </t>
  </si>
  <si>
    <t>№635-ЖКХ-КР</t>
  </si>
  <si>
    <t xml:space="preserve"> Улучшение качества питьевой воды, снижение потерь воды</t>
  </si>
  <si>
    <t>Строительство водовода к с. Варна от скважин</t>
  </si>
  <si>
    <t>18км.  Обеспечение населения питьевой водой из централизованного источника</t>
  </si>
  <si>
    <t>с. Лейпциг</t>
  </si>
  <si>
    <t>Капремонт сетей водоснабжения 8,0 км</t>
  </si>
  <si>
    <t>Наружные сети водопровода</t>
  </si>
  <si>
    <t>№646/2 от 08.08.05г.</t>
  </si>
  <si>
    <t>6756 п.м. Обеспечение населения питьевой водой из централизованного источника</t>
  </si>
  <si>
    <t>п. Саламат</t>
  </si>
  <si>
    <t>№585/2 от 01.09.04г</t>
  </si>
  <si>
    <t>3494 п.м. Обеспечение населения питьевой водой из централизованного источника</t>
  </si>
  <si>
    <t>с. Николаевка</t>
  </si>
  <si>
    <t>Капремонт сетей водоснабжения 6,0км</t>
  </si>
  <si>
    <t>№364-ЖКХ-КР-223 от 14.08.2007г</t>
  </si>
  <si>
    <t>Замена устаревшего оборудования, снижение износа, улучшение качества питьевой воды, снижение потерь</t>
  </si>
  <si>
    <t>п. Дружный</t>
  </si>
  <si>
    <t>Водоснабжение</t>
  </si>
  <si>
    <t>№69/2-31/07 от 22.03.2007г</t>
  </si>
  <si>
    <t>5000п.м. Обеспечение населения питьевой водой из централизованного источника</t>
  </si>
  <si>
    <t>п. Солнце</t>
  </si>
  <si>
    <t>Капремонт сетей водоснабжения 3,5км</t>
  </si>
  <si>
    <t>№70/2-48/07 от 22.03.2007г</t>
  </si>
  <si>
    <t>4000п.м. Обеспечение населения питьевой водой из централизованного источника</t>
  </si>
  <si>
    <t>п.Новопокровка</t>
  </si>
  <si>
    <t>Капитальный ремонт поселковых водопроводных сетей</t>
  </si>
  <si>
    <t>№328-2.М.-КР</t>
  </si>
  <si>
    <t>11370 п.м. Обеспечение населения питьевой водой из централизованного источника, снижение потерь воды</t>
  </si>
  <si>
    <t>с. Кулевчи</t>
  </si>
  <si>
    <t>10000п.м. Обеспечение населения питьевой водой из централизованного источника</t>
  </si>
  <si>
    <t>с. Катенино</t>
  </si>
  <si>
    <t>с. Арчаглы-Аят</t>
  </si>
  <si>
    <t>12000п.м. Обеспечение населения питьевой водой из централизованного источника</t>
  </si>
  <si>
    <t>с. Александровка</t>
  </si>
  <si>
    <t>с. Бородиновка</t>
  </si>
  <si>
    <t>8300п.м. Обеспечение населения питьевой водой из централизованного источника</t>
  </si>
  <si>
    <t>с. Алексеевка</t>
  </si>
  <si>
    <t>с. Толсты</t>
  </si>
  <si>
    <t>7000п.м. Обеспечение населения питьевой водой из централизованного источника</t>
  </si>
  <si>
    <t>с. Красный Октябрь</t>
  </si>
  <si>
    <t>с. Казановка</t>
  </si>
  <si>
    <t>Разработка проектно-сметной документации и строительство очистных сооружений канализации (насосные станции 2 шт., напорный коллектор)</t>
  </si>
  <si>
    <t xml:space="preserve">Улучшение очистки сточных вод, применение современного оборудования </t>
  </si>
  <si>
    <t>Реконструкция сетей водоотведения</t>
  </si>
  <si>
    <t>4000п.м. Замена устаревшего оборудования, снижение износа, улучшение качества питьевой воды, снижение потерь</t>
  </si>
  <si>
    <t>Стоимость мероприятий                    (тыс. руб.)</t>
  </si>
  <si>
    <t>Строительство трассы электролинии 10/0,4кВ и ТП для электроснабжения 58-ми жилых домов по ул.Уральской, Северная, Козлова, Кочурова, Светлая Варненского района</t>
  </si>
  <si>
    <t>Электроснабжение 40 индивидуальных жилых домов в с.Варна Варненского района Челябинской области (квартал жилой застройки в районе ЦРБ)</t>
  </si>
  <si>
    <t>Электроснабжение 40 индивидуальных жилых домов в с.Варна Варненского района Челябинской области (квартал жилой застройки на ст.Тамерлан)</t>
  </si>
  <si>
    <t>Электроснабжение 40 индивидуальных жилых домов в с.Варна Варненского района Челябинской области (квартал жилой застройки в районе СХТ, улиц: Варенникова, Российская, Литвинова)</t>
  </si>
  <si>
    <t>ПОДПРОГРАММА «КОМПЛЕКСНОЕ РАЗВИТИЕ СИСТЕМ ГАЗОСНАБЖЕНИЯ ВАРНЕНСКОГО МУНИЦИПАЛЬНОГО РАЙОНА»</t>
  </si>
  <si>
    <t>Итого по программе</t>
  </si>
  <si>
    <t>Итого по разделу</t>
  </si>
  <si>
    <t xml:space="preserve">Итого по разделу </t>
  </si>
  <si>
    <t>Ремонт газораспределительных сетей (аврийно-востановительные работы) на территории Варненского муниципального района</t>
  </si>
  <si>
    <t>Ремонт водопроводных сетей Аятского сельского поселения</t>
  </si>
  <si>
    <t>Ремонт водопроводных сетей Бородиновского сельского поселения</t>
  </si>
  <si>
    <t>Ремонт водопроводных сетей Лейпцигского сельского поселения</t>
  </si>
  <si>
    <t>Ремонт водопроводных сетей Новоуральского сельского поселения</t>
  </si>
  <si>
    <t>Ремонт водопроводных сетей Толстинского сельского поселения</t>
  </si>
  <si>
    <t>Модернизация и капитальный ремонт систем теплоснабжения (теплтраса и котельная ст.Тамерлан), Варненское сельское поселение.</t>
  </si>
  <si>
    <t>Модернизация и ремонт систем теплоснабжения (с монтажом блочной котельной )села Бородиновка.</t>
  </si>
  <si>
    <t>Модернизация и капитальный ремонт систем теплоснабжения (теплтраса и котельные) ,Краснооктябрьское сельское поселение.</t>
  </si>
  <si>
    <t>Модернизация и капитальный ремонт систем теплоснабжения, установка приборов учета (теплтраса и котельные) ,Новоуральское сельское поселение.</t>
  </si>
  <si>
    <t>Модернизация  систем теплоснабжения Покровского сельского поселения</t>
  </si>
  <si>
    <t>Прочие работы по газоснабжениюе жилых домов  населенных пунктов района</t>
  </si>
  <si>
    <t xml:space="preserve">                                                                                                                               </t>
  </si>
  <si>
    <t>Возмещение доп.расходов теплоснабжающих предприятий коммунального комплекса, подтв. ЕТО, ВСЕГО, в том числе по поселениям:</t>
  </si>
  <si>
    <t>Варненское сельское поселение</t>
  </si>
  <si>
    <t>Бородиновское сельское поселение</t>
  </si>
  <si>
    <t xml:space="preserve">Новоуральское сельское поселение </t>
  </si>
  <si>
    <t>Краснооктябрьское сельское поселение</t>
  </si>
  <si>
    <t>Покровское сельское поселение</t>
  </si>
  <si>
    <t>Модернизация и капитальный ремонт систем теплоснабжения (теплтраса и котельные), Казановское сельское поселение.</t>
  </si>
  <si>
    <t>Ремонт сетей водоснабжения, водонапорных башен, ремонтные работы по очистке скважин Варненского сельского поселения</t>
  </si>
  <si>
    <t>Ремонт водопроводных сетей Кулевчинского сельского поселения</t>
  </si>
  <si>
    <t>Ремонт водопроводных сетей Покровского сельского поселения</t>
  </si>
  <si>
    <t>Ремонт водопроводных сетей Николаевского сельского поселения</t>
  </si>
  <si>
    <t>ПОДПРОГРАММА «КОМПЛЕКСНОЕ РАЗВИТИЕ СИСТЕМ ТЕПЛОСНАБЖЕНИЯ ВАРНЕНСКОГО МУНИЦИПАЛЬНОГО РАЙОНА »</t>
  </si>
  <si>
    <t>Ремонт водопроводных сетей Краснооктябрьского сельского поселения</t>
  </si>
  <si>
    <t>Подводящий газопровод высокого давления поселок Казановка-поселок Алексеевка Варненского муниципального района Челябинской области</t>
  </si>
  <si>
    <t>Подводящий газопровод высокого давления для газоснабжения жилых домов с.Лейпциг Варненского муниципального района Челябинской области</t>
  </si>
  <si>
    <t>ПОДПРОГРАММА «КАПИТАЛЬНЫЙ РЕМОНТ МНОГОКВАРТИРНЫХ ДОМОВ НА ТЕРРИТОРИИ ВАРНЕНСКОГО МУНИЦИПАЛЬНОГО РАЙОНА»</t>
  </si>
  <si>
    <t>с.Варна, ул.Спартака, 1 (ремонт крыши)</t>
  </si>
  <si>
    <t>с.Варна, ул.Спартака, 3 (комплексный ремонт)</t>
  </si>
  <si>
    <t>с.Варна, ул.Спартака, 13 (комплексный ремонт)</t>
  </si>
  <si>
    <t>с.Варна, ул.Спартака, 1 (комплексный ремонт)</t>
  </si>
  <si>
    <t>к  постановлению администрации Варненского муниципального района</t>
  </si>
  <si>
    <t>Управление образования администрации Варненского муниципального района</t>
  </si>
  <si>
    <t xml:space="preserve">Перечень мероприятий "Программы комплексного развития систем коммунальной инфраструктуры  Варненского муниципального района на 2015-2025 годы"
</t>
  </si>
  <si>
    <t>ПОДПРОГРАММА «МЕРОПРИЯТИЯ МЕЖПОСЕЛЕНЧЕСКОГО ХАРАКТЕРА ПО ОХРАНЕ ОКРУЖАЮЩЕЙ СРЕДЫ В ВАРНЕНСКОМ МУНИЦИПАЛЬНОМ РАЙОНЕ»</t>
  </si>
  <si>
    <t xml:space="preserve">ПОДПРОГРАММА «КОМПЛЕКСНОЕ РАЗВИТИЕ СИСТЕМ ВОДОСНАБЖЕНИЯ И ВОДООТВЕДЕНИЯ ВАРНЕНСКОГО МУНИЦИПАЛЬНОГО РАЙОНА »
</t>
  </si>
  <si>
    <t>Строительство очистных сооружений центральной канализации с. Варна, в том числе ПСД (насосные станции 2 шт., напорный коллектор)</t>
  </si>
  <si>
    <t>Газоснабжение жилых домов в селе Варна, в том числе ПСД</t>
  </si>
  <si>
    <t>ПОДПРОГРАММА «КОМПЛЕКСНОЕ РАЗВИТИЕ СИСТЕМ ЭЛЕКТОРСНАБЖЕНИЯ ВАРНЕНСКОГО МУНИЦИПАЛЬНОГО РАЙОНА</t>
  </si>
  <si>
    <t>Модернизация и капитальный ремонт систем теплоснабжения (теплотрасса и котельные) ,Варненское сельское поселение.</t>
  </si>
  <si>
    <t>МЕРОПРИЯТИЯ МЕЖПОСЕЛЕНЧЕСКОГО ХАРАКТЕРА ПО ОХРАНЕ ОКРУЖАЮЩЕЙ СРЕДЫ В ВАРНЕНСКОМ МУНИЦИПАЛЬНОМ РАЙОНЕ</t>
  </si>
  <si>
    <t>Реконструкция сетей водоотведения с. Варна в том числе ПСД</t>
  </si>
  <si>
    <t>Ремонт водопроводных сетей Казановского сельского поселения</t>
  </si>
  <si>
    <t>Ремонт водопроводных сетей Катенинского сельского поселения</t>
  </si>
  <si>
    <t>Ремонт водопроводных сетей Алексеевского сельского поселения</t>
  </si>
  <si>
    <t>Алексеевское сельское поселение</t>
  </si>
  <si>
    <t xml:space="preserve">Бородиновское сельское поселение </t>
  </si>
  <si>
    <t xml:space="preserve">Варненское сельское поселение </t>
  </si>
  <si>
    <t xml:space="preserve">Краснооктябрьского сельское поселение </t>
  </si>
  <si>
    <t xml:space="preserve">Лейпцигское сельское поселение </t>
  </si>
  <si>
    <t>Оплата взносов за капитальный ремонт</t>
  </si>
  <si>
    <t>Приложение №1</t>
  </si>
  <si>
    <t>Разработка проектов зон санитарной охраны для питьевых источников</t>
  </si>
  <si>
    <t xml:space="preserve">Челябинской области от                                №   </t>
  </si>
  <si>
    <t>Николаевское  сельское поселение</t>
  </si>
  <si>
    <t>Газоснабжение жилых домов в с.Алексеевка</t>
  </si>
  <si>
    <t>Модернизация и капитальный ремонт систем теплоснабжения (теплтраса и котельные) ,Николаевское сельское поселение.</t>
  </si>
  <si>
    <t>Созд.услов.отдыха населения Варненское сп</t>
  </si>
  <si>
    <t>Разработка и корректировка схем теплоснабжения</t>
  </si>
  <si>
    <t>Разработка и корректировка схем водоснабжения</t>
  </si>
  <si>
    <t>п.Новый Урал,ул.Шоссейная,34</t>
  </si>
  <si>
    <t>Управление строительства и ЖКХ</t>
  </si>
  <si>
    <t>Подготовка к отопительному сезону</t>
  </si>
  <si>
    <t>Прочие работы по водоснабжению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</si>
</sst>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30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0" fillId="0" borderId="10" xfId="0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vertical="center"/>
    </xf>
    <xf numFmtId="0" fontId="25" fillId="0" borderId="10" xfId="0" applyFont="1" applyBorder="1" applyAlignment="1">
      <alignment horizontal="center" vertical="center" wrapText="1"/>
    </xf>
    <xf numFmtId="0" fontId="26" fillId="0" borderId="10" xfId="0" applyFont="1" applyBorder="1"/>
    <xf numFmtId="0" fontId="0" fillId="0" borderId="10" xfId="0" applyFont="1" applyBorder="1"/>
    <xf numFmtId="0" fontId="27" fillId="0" borderId="10" xfId="0" applyFont="1" applyBorder="1"/>
    <xf numFmtId="0" fontId="1" fillId="0" borderId="10" xfId="0" applyFont="1" applyBorder="1"/>
    <xf numFmtId="0" fontId="20" fillId="0" borderId="10" xfId="0" applyFont="1" applyBorder="1" applyAlignment="1">
      <alignment horizontal="center"/>
    </xf>
    <xf numFmtId="0" fontId="28" fillId="0" borderId="10" xfId="0" applyFont="1" applyBorder="1" applyAlignment="1">
      <alignment horizontal="left" vertical="center"/>
    </xf>
    <xf numFmtId="0" fontId="0" fillId="24" borderId="10" xfId="0" applyFill="1" applyBorder="1"/>
    <xf numFmtId="0" fontId="0" fillId="25" borderId="10" xfId="0" applyFill="1" applyBorder="1"/>
    <xf numFmtId="0" fontId="0" fillId="0" borderId="16" xfId="0" applyBorder="1"/>
    <xf numFmtId="0" fontId="28" fillId="0" borderId="0" xfId="0" applyFont="1" applyBorder="1" applyAlignment="1">
      <alignment horizontal="left" vertical="center"/>
    </xf>
    <xf numFmtId="0" fontId="1" fillId="0" borderId="0" xfId="0" applyFont="1" applyBorder="1"/>
    <xf numFmtId="0" fontId="26" fillId="0" borderId="16" xfId="0" applyFont="1" applyBorder="1"/>
    <xf numFmtId="0" fontId="0" fillId="0" borderId="16" xfId="0" applyFont="1" applyBorder="1"/>
    <xf numFmtId="0" fontId="27" fillId="0" borderId="16" xfId="0" applyFont="1" applyBorder="1"/>
    <xf numFmtId="0" fontId="0" fillId="25" borderId="16" xfId="0" applyFill="1" applyBorder="1"/>
    <xf numFmtId="0" fontId="0" fillId="0" borderId="0" xfId="0" applyBorder="1"/>
    <xf numFmtId="0" fontId="26" fillId="0" borderId="0" xfId="0" applyFont="1" applyBorder="1"/>
    <xf numFmtId="0" fontId="0" fillId="0" borderId="0" xfId="0" applyFont="1" applyBorder="1"/>
    <xf numFmtId="0" fontId="27" fillId="0" borderId="0" xfId="0" applyFont="1" applyBorder="1"/>
    <xf numFmtId="0" fontId="0" fillId="25" borderId="0" xfId="0" applyFill="1" applyBorder="1"/>
    <xf numFmtId="0" fontId="1" fillId="0" borderId="20" xfId="0" applyFont="1" applyBorder="1"/>
    <xf numFmtId="0" fontId="1" fillId="0" borderId="21" xfId="0" applyFont="1" applyBorder="1"/>
    <xf numFmtId="0" fontId="19" fillId="0" borderId="22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0" fillId="0" borderId="22" xfId="0" applyFont="1" applyBorder="1"/>
    <xf numFmtId="0" fontId="0" fillId="24" borderId="22" xfId="0" applyFont="1" applyFill="1" applyBorder="1"/>
    <xf numFmtId="0" fontId="20" fillId="0" borderId="10" xfId="0" applyFont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0" fontId="20" fillId="25" borderId="10" xfId="0" applyFont="1" applyFill="1" applyBorder="1" applyAlignment="1">
      <alignment horizontal="center" vertical="top"/>
    </xf>
    <xf numFmtId="0" fontId="19" fillId="25" borderId="10" xfId="0" applyFont="1" applyFill="1" applyBorder="1" applyAlignment="1">
      <alignment horizontal="center" vertical="top"/>
    </xf>
    <xf numFmtId="2" fontId="20" fillId="0" borderId="10" xfId="0" applyNumberFormat="1" applyFont="1" applyFill="1" applyBorder="1" applyAlignment="1">
      <alignment horizontal="center" vertical="top" wrapText="1"/>
    </xf>
    <xf numFmtId="2" fontId="20" fillId="25" borderId="10" xfId="0" applyNumberFormat="1" applyFont="1" applyFill="1" applyBorder="1" applyAlignment="1">
      <alignment horizontal="center" vertical="top"/>
    </xf>
    <xf numFmtId="2" fontId="19" fillId="25" borderId="10" xfId="0" applyNumberFormat="1" applyFont="1" applyFill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 wrapText="1"/>
    </xf>
    <xf numFmtId="2" fontId="19" fillId="25" borderId="10" xfId="0" applyNumberFormat="1" applyFont="1" applyFill="1" applyBorder="1" applyAlignment="1">
      <alignment horizontal="center" vertical="top" wrapText="1"/>
    </xf>
    <xf numFmtId="0" fontId="24" fillId="25" borderId="10" xfId="0" applyFont="1" applyFill="1" applyBorder="1"/>
    <xf numFmtId="0" fontId="0" fillId="25" borderId="10" xfId="0" applyFont="1" applyFill="1" applyBorder="1"/>
    <xf numFmtId="164" fontId="24" fillId="25" borderId="10" xfId="0" applyNumberFormat="1" applyFont="1" applyFill="1" applyBorder="1"/>
    <xf numFmtId="0" fontId="28" fillId="25" borderId="10" xfId="0" applyFont="1" applyFill="1" applyBorder="1" applyAlignment="1">
      <alignment horizontal="left" vertical="center" wrapText="1"/>
    </xf>
    <xf numFmtId="0" fontId="20" fillId="25" borderId="10" xfId="0" applyFont="1" applyFill="1" applyBorder="1"/>
    <xf numFmtId="0" fontId="19" fillId="25" borderId="10" xfId="0" applyFont="1" applyFill="1" applyBorder="1"/>
    <xf numFmtId="164" fontId="0" fillId="25" borderId="10" xfId="0" applyNumberFormat="1" applyFont="1" applyFill="1" applyBorder="1"/>
    <xf numFmtId="0" fontId="29" fillId="0" borderId="10" xfId="0" applyFont="1" applyBorder="1" applyAlignment="1">
      <alignment horizontal="center" vertical="center" textRotation="90"/>
    </xf>
    <xf numFmtId="0" fontId="19" fillId="25" borderId="10" xfId="0" applyFont="1" applyFill="1" applyBorder="1" applyAlignment="1">
      <alignment horizontal="center" vertical="center"/>
    </xf>
    <xf numFmtId="2" fontId="20" fillId="25" borderId="10" xfId="0" applyNumberFormat="1" applyFont="1" applyFill="1" applyBorder="1" applyAlignment="1">
      <alignment horizontal="center" vertical="center" wrapText="1"/>
    </xf>
    <xf numFmtId="2" fontId="19" fillId="25" borderId="1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justify"/>
    </xf>
    <xf numFmtId="0" fontId="31" fillId="0" borderId="0" xfId="0" applyFont="1"/>
    <xf numFmtId="0" fontId="32" fillId="0" borderId="0" xfId="0" applyFont="1" applyAlignment="1">
      <alignment horizontal="justify"/>
    </xf>
    <xf numFmtId="0" fontId="19" fillId="25" borderId="11" xfId="0" applyFont="1" applyFill="1" applyBorder="1" applyAlignment="1">
      <alignment horizontal="center" vertical="center"/>
    </xf>
    <xf numFmtId="164" fontId="20" fillId="25" borderId="10" xfId="0" applyNumberFormat="1" applyFont="1" applyFill="1" applyBorder="1" applyAlignment="1">
      <alignment horizontal="center" vertical="center"/>
    </xf>
    <xf numFmtId="164" fontId="19" fillId="25" borderId="10" xfId="0" applyNumberFormat="1" applyFont="1" applyFill="1" applyBorder="1" applyAlignment="1">
      <alignment horizontal="center" vertical="center"/>
    </xf>
    <xf numFmtId="165" fontId="20" fillId="25" borderId="10" xfId="0" applyNumberFormat="1" applyFont="1" applyFill="1" applyBorder="1" applyAlignment="1">
      <alignment horizontal="center" vertical="top" wrapText="1"/>
    </xf>
    <xf numFmtId="0" fontId="1" fillId="0" borderId="14" xfId="0" applyFont="1" applyBorder="1"/>
    <xf numFmtId="0" fontId="28" fillId="25" borderId="10" xfId="0" applyFont="1" applyFill="1" applyBorder="1" applyAlignment="1">
      <alignment horizontal="center" vertical="center" wrapText="1"/>
    </xf>
    <xf numFmtId="0" fontId="28" fillId="25" borderId="17" xfId="0" applyFont="1" applyFill="1" applyBorder="1" applyAlignment="1">
      <alignment horizontal="left" vertical="center" wrapText="1"/>
    </xf>
    <xf numFmtId="0" fontId="28" fillId="25" borderId="12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25" borderId="19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0" fontId="28" fillId="0" borderId="10" xfId="0" applyFont="1" applyBorder="1" applyAlignment="1">
      <alignment wrapText="1"/>
    </xf>
    <xf numFmtId="0" fontId="29" fillId="25" borderId="10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0" fontId="28" fillId="25" borderId="12" xfId="0" applyFont="1" applyFill="1" applyBorder="1" applyAlignment="1">
      <alignment horizontal="center" vertical="center" wrapText="1"/>
    </xf>
    <xf numFmtId="2" fontId="19" fillId="25" borderId="14" xfId="0" applyNumberFormat="1" applyFont="1" applyFill="1" applyBorder="1" applyAlignment="1">
      <alignment horizontal="center" vertical="top"/>
    </xf>
    <xf numFmtId="0" fontId="20" fillId="0" borderId="10" xfId="0" applyFont="1" applyBorder="1" applyAlignment="1">
      <alignment horizontal="center" vertical="top"/>
    </xf>
    <xf numFmtId="0" fontId="1" fillId="25" borderId="0" xfId="0" applyFont="1" applyFill="1" applyBorder="1"/>
    <xf numFmtId="0" fontId="29" fillId="25" borderId="10" xfId="0" applyFont="1" applyFill="1" applyBorder="1" applyAlignment="1">
      <alignment horizontal="center" vertical="center" textRotation="90" wrapText="1"/>
    </xf>
    <xf numFmtId="165" fontId="19" fillId="25" borderId="10" xfId="0" applyNumberFormat="1" applyFont="1" applyFill="1" applyBorder="1" applyAlignment="1">
      <alignment horizontal="center" vertical="top"/>
    </xf>
    <xf numFmtId="164" fontId="19" fillId="25" borderId="10" xfId="0" applyNumberFormat="1" applyFont="1" applyFill="1" applyBorder="1" applyAlignment="1">
      <alignment horizontal="center" vertical="top"/>
    </xf>
    <xf numFmtId="2" fontId="30" fillId="25" borderId="10" xfId="0" applyNumberFormat="1" applyFont="1" applyFill="1" applyBorder="1" applyAlignment="1">
      <alignment horizontal="center" vertical="top"/>
    </xf>
    <xf numFmtId="0" fontId="1" fillId="25" borderId="10" xfId="0" applyFont="1" applyFill="1" applyBorder="1"/>
    <xf numFmtId="0" fontId="20" fillId="25" borderId="14" xfId="0" applyFont="1" applyFill="1" applyBorder="1" applyAlignment="1">
      <alignment horizontal="center" wrapText="1"/>
    </xf>
    <xf numFmtId="0" fontId="20" fillId="25" borderId="10" xfId="0" applyFont="1" applyFill="1" applyBorder="1" applyAlignment="1">
      <alignment horizontal="center" vertical="center"/>
    </xf>
    <xf numFmtId="0" fontId="28" fillId="0" borderId="19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0" fontId="28" fillId="0" borderId="17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29" fillId="25" borderId="17" xfId="0" applyFont="1" applyFill="1" applyBorder="1" applyAlignment="1">
      <alignment horizontal="center" vertical="center" wrapText="1"/>
    </xf>
    <xf numFmtId="0" fontId="29" fillId="25" borderId="19" xfId="0" applyFont="1" applyFill="1" applyBorder="1" applyAlignment="1">
      <alignment horizontal="center" vertical="center" wrapText="1"/>
    </xf>
    <xf numFmtId="0" fontId="29" fillId="25" borderId="18" xfId="0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left" vertical="center" wrapText="1"/>
    </xf>
    <xf numFmtId="0" fontId="28" fillId="25" borderId="12" xfId="0" applyFont="1" applyFill="1" applyBorder="1" applyAlignment="1">
      <alignment horizontal="left" vertical="center" wrapText="1"/>
    </xf>
    <xf numFmtId="0" fontId="28" fillId="25" borderId="13" xfId="0" applyFont="1" applyFill="1" applyBorder="1" applyAlignment="1">
      <alignment horizontal="left" vertical="center" wrapText="1"/>
    </xf>
    <xf numFmtId="0" fontId="22" fillId="25" borderId="11" xfId="0" applyFont="1" applyFill="1" applyBorder="1" applyAlignment="1">
      <alignment horizontal="left" vertical="center" wrapText="1"/>
    </xf>
    <xf numFmtId="0" fontId="22" fillId="25" borderId="12" xfId="0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center" vertical="center" wrapText="1"/>
    </xf>
    <xf numFmtId="0" fontId="28" fillId="25" borderId="12" xfId="0" applyFont="1" applyFill="1" applyBorder="1" applyAlignment="1">
      <alignment horizontal="center" vertical="center" wrapText="1"/>
    </xf>
    <xf numFmtId="0" fontId="29" fillId="25" borderId="11" xfId="0" applyFont="1" applyFill="1" applyBorder="1" applyAlignment="1">
      <alignment horizontal="center" vertical="center" wrapText="1"/>
    </xf>
    <xf numFmtId="0" fontId="29" fillId="25" borderId="12" xfId="0" applyFont="1" applyFill="1" applyBorder="1" applyAlignment="1">
      <alignment horizontal="center" vertical="center" wrapText="1"/>
    </xf>
    <xf numFmtId="0" fontId="29" fillId="25" borderId="13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vertical="center" wrapText="1"/>
    </xf>
    <xf numFmtId="0" fontId="28" fillId="0" borderId="11" xfId="0" applyFont="1" applyBorder="1" applyAlignment="1">
      <alignment vertical="center" wrapText="1"/>
    </xf>
    <xf numFmtId="0" fontId="28" fillId="0" borderId="12" xfId="0" applyFont="1" applyBorder="1" applyAlignment="1">
      <alignment vertical="center" wrapText="1"/>
    </xf>
    <xf numFmtId="0" fontId="28" fillId="0" borderId="13" xfId="0" applyFont="1" applyBorder="1" applyAlignment="1">
      <alignment vertical="center" wrapText="1"/>
    </xf>
    <xf numFmtId="0" fontId="28" fillId="25" borderId="13" xfId="0" applyFont="1" applyFill="1" applyBorder="1" applyAlignment="1">
      <alignment horizontal="center" vertical="center" wrapText="1"/>
    </xf>
    <xf numFmtId="0" fontId="23" fillId="25" borderId="14" xfId="0" applyFont="1" applyFill="1" applyBorder="1" applyAlignment="1">
      <alignment horizontal="center" vertical="center" wrapText="1"/>
    </xf>
    <xf numFmtId="0" fontId="23" fillId="25" borderId="1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8" fillId="25" borderId="11" xfId="0" applyFont="1" applyFill="1" applyBorder="1" applyAlignment="1">
      <alignment vertical="center" wrapText="1"/>
    </xf>
    <xf numFmtId="0" fontId="28" fillId="25" borderId="12" xfId="0" applyFont="1" applyFill="1" applyBorder="1" applyAlignment="1">
      <alignment vertical="center" wrapText="1"/>
    </xf>
    <xf numFmtId="0" fontId="28" fillId="25" borderId="13" xfId="0" applyFont="1" applyFill="1" applyBorder="1" applyAlignment="1">
      <alignment vertical="center" wrapText="1"/>
    </xf>
    <xf numFmtId="0" fontId="29" fillId="0" borderId="10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9" fillId="25" borderId="14" xfId="0" applyFont="1" applyFill="1" applyBorder="1" applyAlignment="1">
      <alignment horizontal="center" vertical="center" wrapText="1"/>
    </xf>
    <xf numFmtId="0" fontId="29" fillId="25" borderId="15" xfId="0" applyFont="1" applyFill="1" applyBorder="1" applyAlignment="1">
      <alignment horizontal="center" vertical="center" wrapText="1"/>
    </xf>
    <xf numFmtId="0" fontId="29" fillId="25" borderId="14" xfId="0" applyFont="1" applyFill="1" applyBorder="1" applyAlignment="1">
      <alignment horizontal="center" vertical="center"/>
    </xf>
    <xf numFmtId="0" fontId="29" fillId="25" borderId="15" xfId="0" applyFont="1" applyFill="1" applyBorder="1" applyAlignment="1">
      <alignment horizontal="center" vertical="center"/>
    </xf>
    <xf numFmtId="0" fontId="23" fillId="25" borderId="14" xfId="0" applyFont="1" applyFill="1" applyBorder="1" applyAlignment="1">
      <alignment horizontal="center" vertical="center"/>
    </xf>
    <xf numFmtId="0" fontId="23" fillId="25" borderId="15" xfId="0" applyFont="1" applyFill="1" applyBorder="1" applyAlignment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view="pageBreakPreview" topLeftCell="A10" zoomScale="95" zoomScaleSheetLayoutView="95" workbookViewId="0">
      <selection sqref="A1:E26"/>
    </sheetView>
  </sheetViews>
  <sheetFormatPr defaultColWidth="9.140625" defaultRowHeight="12.75" x14ac:dyDescent="0.2"/>
  <cols>
    <col min="1" max="1" width="20.7109375" style="3" customWidth="1"/>
    <col min="2" max="2" width="60.7109375" style="3" customWidth="1"/>
    <col min="3" max="3" width="15.7109375" style="5" customWidth="1"/>
    <col min="4" max="4" width="15.7109375" style="4" customWidth="1"/>
    <col min="5" max="5" width="42" style="3" customWidth="1"/>
    <col min="6" max="6" width="21.7109375" style="4" customWidth="1"/>
    <col min="7" max="16384" width="9.140625" style="4"/>
  </cols>
  <sheetData>
    <row r="1" spans="1:5" s="6" customFormat="1" ht="30" customHeight="1" x14ac:dyDescent="0.2">
      <c r="A1" s="84" t="s">
        <v>14</v>
      </c>
      <c r="B1" s="84"/>
      <c r="C1" s="84"/>
      <c r="D1" s="84"/>
      <c r="E1" s="84"/>
    </row>
    <row r="2" spans="1:5" s="6" customFormat="1" ht="76.5" x14ac:dyDescent="0.2">
      <c r="A2" s="1" t="s">
        <v>6</v>
      </c>
      <c r="B2" s="1" t="s">
        <v>7</v>
      </c>
      <c r="C2" s="1" t="s">
        <v>13</v>
      </c>
      <c r="D2" s="1" t="s">
        <v>8</v>
      </c>
      <c r="E2" s="1" t="s">
        <v>9</v>
      </c>
    </row>
    <row r="3" spans="1:5" s="6" customFormat="1" x14ac:dyDescent="0.2">
      <c r="A3" s="1">
        <v>1</v>
      </c>
      <c r="B3" s="1">
        <v>2</v>
      </c>
      <c r="C3" s="1">
        <v>3</v>
      </c>
      <c r="D3" s="1">
        <v>4</v>
      </c>
      <c r="E3" s="1">
        <v>5</v>
      </c>
    </row>
    <row r="4" spans="1:5" s="6" customFormat="1" x14ac:dyDescent="0.2">
      <c r="A4" s="1" t="s">
        <v>15</v>
      </c>
      <c r="B4" s="1" t="s">
        <v>16</v>
      </c>
      <c r="C4" s="1" t="s">
        <v>5</v>
      </c>
      <c r="D4" s="1">
        <v>4950</v>
      </c>
      <c r="E4" s="1" t="s">
        <v>17</v>
      </c>
    </row>
    <row r="5" spans="1:5" s="6" customFormat="1" ht="25.5" x14ac:dyDescent="0.2">
      <c r="A5" s="1" t="s">
        <v>15</v>
      </c>
      <c r="B5" s="1" t="s">
        <v>18</v>
      </c>
      <c r="C5" s="1" t="s">
        <v>19</v>
      </c>
      <c r="D5" s="1">
        <v>9865.2999999999993</v>
      </c>
      <c r="E5" s="1" t="s">
        <v>20</v>
      </c>
    </row>
    <row r="6" spans="1:5" s="6" customFormat="1" ht="25.5" x14ac:dyDescent="0.2">
      <c r="A6" s="1" t="s">
        <v>15</v>
      </c>
      <c r="B6" s="1" t="s">
        <v>21</v>
      </c>
      <c r="C6" s="1" t="s">
        <v>10</v>
      </c>
      <c r="D6" s="1">
        <v>56000</v>
      </c>
      <c r="E6" s="1" t="s">
        <v>22</v>
      </c>
    </row>
    <row r="7" spans="1:5" s="6" customFormat="1" x14ac:dyDescent="0.2">
      <c r="A7" s="1" t="s">
        <v>23</v>
      </c>
      <c r="B7" s="1" t="s">
        <v>24</v>
      </c>
      <c r="C7" s="1" t="s">
        <v>10</v>
      </c>
      <c r="D7" s="1">
        <v>5678</v>
      </c>
      <c r="E7" s="1" t="s">
        <v>12</v>
      </c>
    </row>
    <row r="8" spans="1:5" s="6" customFormat="1" ht="25.5" x14ac:dyDescent="0.2">
      <c r="A8" s="1" t="s">
        <v>23</v>
      </c>
      <c r="B8" s="1" t="s">
        <v>25</v>
      </c>
      <c r="C8" s="1" t="s">
        <v>26</v>
      </c>
      <c r="D8" s="1">
        <v>12527</v>
      </c>
      <c r="E8" s="1" t="s">
        <v>27</v>
      </c>
    </row>
    <row r="9" spans="1:5" s="6" customFormat="1" ht="25.5" x14ac:dyDescent="0.2">
      <c r="A9" s="1" t="s">
        <v>28</v>
      </c>
      <c r="B9" s="1" t="s">
        <v>25</v>
      </c>
      <c r="C9" s="1" t="s">
        <v>29</v>
      </c>
      <c r="D9" s="1">
        <v>8560</v>
      </c>
      <c r="E9" s="1" t="s">
        <v>30</v>
      </c>
    </row>
    <row r="10" spans="1:5" s="6" customFormat="1" ht="38.25" x14ac:dyDescent="0.2">
      <c r="A10" s="1" t="s">
        <v>31</v>
      </c>
      <c r="B10" s="1" t="s">
        <v>32</v>
      </c>
      <c r="C10" s="1" t="s">
        <v>33</v>
      </c>
      <c r="D10" s="1">
        <v>10931</v>
      </c>
      <c r="E10" s="1" t="s">
        <v>34</v>
      </c>
    </row>
    <row r="11" spans="1:5" s="6" customFormat="1" ht="25.5" x14ac:dyDescent="0.2">
      <c r="A11" s="1" t="s">
        <v>35</v>
      </c>
      <c r="B11" s="1" t="s">
        <v>36</v>
      </c>
      <c r="C11" s="1" t="s">
        <v>37</v>
      </c>
      <c r="D11" s="1">
        <v>7162.3</v>
      </c>
      <c r="E11" s="1" t="s">
        <v>38</v>
      </c>
    </row>
    <row r="12" spans="1:5" s="6" customFormat="1" x14ac:dyDescent="0.2">
      <c r="A12" s="1" t="s">
        <v>39</v>
      </c>
      <c r="B12" s="1" t="s">
        <v>40</v>
      </c>
      <c r="C12" s="1" t="s">
        <v>10</v>
      </c>
      <c r="D12" s="1">
        <v>3186</v>
      </c>
      <c r="E12" s="1" t="s">
        <v>12</v>
      </c>
    </row>
    <row r="13" spans="1:5" s="6" customFormat="1" ht="25.5" x14ac:dyDescent="0.2">
      <c r="A13" s="1" t="s">
        <v>39</v>
      </c>
      <c r="B13" s="1" t="s">
        <v>36</v>
      </c>
      <c r="C13" s="1" t="s">
        <v>41</v>
      </c>
      <c r="D13" s="1">
        <v>5617.5</v>
      </c>
      <c r="E13" s="1" t="s">
        <v>42</v>
      </c>
    </row>
    <row r="14" spans="1:5" s="6" customFormat="1" ht="38.25" x14ac:dyDescent="0.2">
      <c r="A14" s="1" t="s">
        <v>43</v>
      </c>
      <c r="B14" s="1" t="s">
        <v>44</v>
      </c>
      <c r="C14" s="1" t="s">
        <v>45</v>
      </c>
      <c r="D14" s="1">
        <v>23104.400000000001</v>
      </c>
      <c r="E14" s="1" t="s">
        <v>46</v>
      </c>
    </row>
    <row r="15" spans="1:5" s="6" customFormat="1" ht="25.5" x14ac:dyDescent="0.2">
      <c r="A15" s="1" t="s">
        <v>47</v>
      </c>
      <c r="B15" s="1" t="s">
        <v>36</v>
      </c>
      <c r="C15" s="1" t="s">
        <v>10</v>
      </c>
      <c r="D15" s="1">
        <v>12000</v>
      </c>
      <c r="E15" s="1" t="s">
        <v>48</v>
      </c>
    </row>
    <row r="16" spans="1:5" s="6" customFormat="1" ht="25.5" x14ac:dyDescent="0.2">
      <c r="A16" s="1" t="s">
        <v>49</v>
      </c>
      <c r="B16" s="1" t="s">
        <v>36</v>
      </c>
      <c r="C16" s="1" t="s">
        <v>10</v>
      </c>
      <c r="D16" s="1">
        <v>12000</v>
      </c>
      <c r="E16" s="1" t="s">
        <v>48</v>
      </c>
    </row>
    <row r="17" spans="1:5" s="6" customFormat="1" ht="25.5" x14ac:dyDescent="0.2">
      <c r="A17" s="1" t="s">
        <v>50</v>
      </c>
      <c r="B17" s="1" t="s">
        <v>36</v>
      </c>
      <c r="C17" s="1" t="s">
        <v>10</v>
      </c>
      <c r="D17" s="1">
        <v>15000</v>
      </c>
      <c r="E17" s="1" t="s">
        <v>51</v>
      </c>
    </row>
    <row r="18" spans="1:5" s="6" customFormat="1" ht="25.5" x14ac:dyDescent="0.2">
      <c r="A18" s="1" t="s">
        <v>52</v>
      </c>
      <c r="B18" s="1" t="s">
        <v>36</v>
      </c>
      <c r="C18" s="1" t="s">
        <v>10</v>
      </c>
      <c r="D18" s="1">
        <v>6000</v>
      </c>
      <c r="E18" s="1" t="s">
        <v>38</v>
      </c>
    </row>
    <row r="19" spans="1:5" s="6" customFormat="1" ht="24.75" customHeight="1" x14ac:dyDescent="0.2">
      <c r="A19" s="1" t="s">
        <v>53</v>
      </c>
      <c r="B19" s="1" t="s">
        <v>36</v>
      </c>
      <c r="C19" s="1" t="s">
        <v>10</v>
      </c>
      <c r="D19" s="1">
        <v>10000</v>
      </c>
      <c r="E19" s="1" t="s">
        <v>54</v>
      </c>
    </row>
    <row r="20" spans="1:5" s="6" customFormat="1" ht="31.5" customHeight="1" x14ac:dyDescent="0.2">
      <c r="A20" s="1" t="s">
        <v>55</v>
      </c>
      <c r="B20" s="1" t="s">
        <v>36</v>
      </c>
      <c r="C20" s="1" t="s">
        <v>10</v>
      </c>
      <c r="D20" s="1">
        <v>15000</v>
      </c>
      <c r="E20" s="1" t="s">
        <v>51</v>
      </c>
    </row>
    <row r="21" spans="1:5" s="6" customFormat="1" ht="25.5" x14ac:dyDescent="0.2">
      <c r="A21" s="1" t="s">
        <v>56</v>
      </c>
      <c r="B21" s="1" t="s">
        <v>36</v>
      </c>
      <c r="C21" s="1" t="s">
        <v>10</v>
      </c>
      <c r="D21" s="1">
        <v>8000</v>
      </c>
      <c r="E21" s="1" t="s">
        <v>57</v>
      </c>
    </row>
    <row r="22" spans="1:5" s="6" customFormat="1" ht="25.5" x14ac:dyDescent="0.2">
      <c r="A22" s="1" t="s">
        <v>58</v>
      </c>
      <c r="B22" s="1" t="s">
        <v>36</v>
      </c>
      <c r="C22" s="1" t="s">
        <v>10</v>
      </c>
      <c r="D22" s="1">
        <v>15000</v>
      </c>
      <c r="E22" s="1" t="s">
        <v>51</v>
      </c>
    </row>
    <row r="23" spans="1:5" s="6" customFormat="1" ht="25.5" x14ac:dyDescent="0.2">
      <c r="A23" s="1" t="s">
        <v>59</v>
      </c>
      <c r="B23" s="1" t="s">
        <v>36</v>
      </c>
      <c r="C23" s="1" t="s">
        <v>10</v>
      </c>
      <c r="D23" s="1">
        <v>10000</v>
      </c>
      <c r="E23" s="1" t="s">
        <v>54</v>
      </c>
    </row>
    <row r="24" spans="1:5" s="6" customFormat="1" ht="38.25" x14ac:dyDescent="0.2">
      <c r="A24" s="1" t="s">
        <v>15</v>
      </c>
      <c r="B24" s="1" t="s">
        <v>60</v>
      </c>
      <c r="C24" s="1" t="s">
        <v>10</v>
      </c>
      <c r="D24" s="1">
        <v>80000</v>
      </c>
      <c r="E24" s="1" t="s">
        <v>61</v>
      </c>
    </row>
    <row r="25" spans="1:5" s="6" customFormat="1" ht="38.25" x14ac:dyDescent="0.2">
      <c r="A25" s="1" t="s">
        <v>15</v>
      </c>
      <c r="B25" s="1" t="s">
        <v>62</v>
      </c>
      <c r="C25" s="1" t="s">
        <v>10</v>
      </c>
      <c r="D25" s="1">
        <v>7000</v>
      </c>
      <c r="E25" s="1" t="s">
        <v>63</v>
      </c>
    </row>
    <row r="26" spans="1:5" s="6" customFormat="1" x14ac:dyDescent="0.2">
      <c r="A26" s="1" t="s">
        <v>11</v>
      </c>
      <c r="B26" s="1"/>
      <c r="C26" s="1"/>
      <c r="D26" s="1">
        <f>SUM(D4,D5,D6,D7,D8,D9,D10,D11,D12,D13,D14,D15,D16,D17,D18,D19,D20,D21,D22,D23,,D24,D25)</f>
        <v>337581.5</v>
      </c>
      <c r="E26" s="1"/>
    </row>
    <row r="27" spans="1:5" s="1" customFormat="1" x14ac:dyDescent="0.2"/>
  </sheetData>
  <customSheetViews>
    <customSheetView guid="{5BA3B245-EF19-47D9-A019-71BE180A3C5D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6" firstPageNumber="33" fitToHeight="0" orientation="landscape" useFirstPageNumber="1" r:id="rId1"/>
      <headerFooter alignWithMargins="0">
        <oddFooter>&amp;R&amp;P</oddFooter>
      </headerFooter>
    </customSheetView>
    <customSheetView guid="{45424CF5-BCAC-4C9C-B429-A07126B5A9DA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5" firstPageNumber="33" fitToHeight="0" orientation="landscape" useFirstPageNumber="1" r:id="rId2"/>
      <headerFooter alignWithMargins="0">
        <oddFooter>&amp;R&amp;P</oddFooter>
      </headerFooter>
    </customSheetView>
  </customSheetViews>
  <mergeCells count="1">
    <mergeCell ref="A1:E1"/>
  </mergeCells>
  <phoneticPr fontId="2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5" firstPageNumber="33" fitToHeight="0" orientation="landscape" useFirstPageNumber="1" r:id="rId3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B922"/>
  <sheetViews>
    <sheetView tabSelected="1" topLeftCell="B6" zoomScale="84" zoomScaleNormal="84" zoomScaleSheetLayoutView="100" zoomScalePageLayoutView="75" workbookViewId="0">
      <selection activeCell="K6" sqref="I6:L7"/>
    </sheetView>
  </sheetViews>
  <sheetFormatPr defaultColWidth="9.140625" defaultRowHeight="15" x14ac:dyDescent="0.2"/>
  <cols>
    <col min="1" max="1" width="16.7109375" style="10" hidden="1" customWidth="1"/>
    <col min="2" max="2" width="29.85546875" style="12" customWidth="1"/>
    <col min="3" max="3" width="9.7109375" style="10" customWidth="1"/>
    <col min="4" max="4" width="11.7109375" style="10" customWidth="1"/>
    <col min="5" max="5" width="11.42578125" style="80" customWidth="1"/>
    <col min="6" max="6" width="9" style="80" customWidth="1"/>
    <col min="7" max="7" width="8.85546875" style="80" customWidth="1"/>
    <col min="8" max="8" width="10.28515625" style="80" customWidth="1"/>
    <col min="9" max="16384" width="9.140625" style="2"/>
  </cols>
  <sheetData>
    <row r="1" spans="1:18" x14ac:dyDescent="0.2">
      <c r="A1" s="27"/>
      <c r="B1" s="16"/>
      <c r="C1" s="17"/>
      <c r="D1" s="17"/>
      <c r="E1" s="75"/>
      <c r="F1" s="108" t="s">
        <v>126</v>
      </c>
      <c r="G1" s="108"/>
      <c r="H1" s="108"/>
      <c r="I1" s="22"/>
      <c r="J1" s="22"/>
      <c r="K1" s="22"/>
      <c r="L1" s="22"/>
      <c r="M1" s="22"/>
      <c r="N1" s="22"/>
      <c r="O1" s="22"/>
      <c r="P1" s="22"/>
      <c r="Q1" s="22"/>
      <c r="R1" s="15"/>
    </row>
    <row r="2" spans="1:18" x14ac:dyDescent="0.2">
      <c r="A2" s="28"/>
      <c r="B2" s="16"/>
      <c r="C2" s="108" t="s">
        <v>106</v>
      </c>
      <c r="D2" s="108"/>
      <c r="E2" s="108"/>
      <c r="F2" s="108"/>
      <c r="G2" s="108"/>
      <c r="H2" s="108"/>
      <c r="I2" s="22"/>
      <c r="J2" s="22"/>
      <c r="K2" s="22"/>
      <c r="L2" s="22"/>
      <c r="M2" s="22"/>
      <c r="N2" s="22"/>
      <c r="O2" s="22"/>
      <c r="P2" s="22"/>
      <c r="Q2" s="22"/>
      <c r="R2" s="15"/>
    </row>
    <row r="3" spans="1:18" x14ac:dyDescent="0.2">
      <c r="A3" s="28"/>
      <c r="B3" s="16"/>
      <c r="C3" s="108" t="s">
        <v>128</v>
      </c>
      <c r="D3" s="108"/>
      <c r="E3" s="108"/>
      <c r="F3" s="108"/>
      <c r="G3" s="108"/>
      <c r="H3" s="108"/>
      <c r="I3" s="22"/>
      <c r="J3" s="22"/>
      <c r="K3" s="22"/>
      <c r="L3" s="22"/>
      <c r="M3" s="22"/>
      <c r="N3" s="22"/>
      <c r="O3" s="22"/>
      <c r="P3" s="22"/>
      <c r="Q3" s="22"/>
      <c r="R3" s="15"/>
    </row>
    <row r="4" spans="1:18" s="7" customFormat="1" ht="30.75" customHeight="1" x14ac:dyDescent="0.2">
      <c r="A4" s="115" t="s">
        <v>108</v>
      </c>
      <c r="B4" s="115"/>
      <c r="C4" s="115"/>
      <c r="D4" s="115"/>
      <c r="E4" s="115"/>
      <c r="F4" s="115"/>
      <c r="G4" s="115"/>
      <c r="H4" s="115"/>
      <c r="I4" s="23"/>
      <c r="J4" s="23"/>
      <c r="K4" s="23"/>
      <c r="L4" s="23"/>
      <c r="M4" s="23"/>
      <c r="N4" s="23"/>
      <c r="O4" s="23"/>
      <c r="P4" s="23"/>
      <c r="Q4" s="23"/>
      <c r="R4" s="18"/>
    </row>
    <row r="5" spans="1:18" s="7" customFormat="1" ht="43.9" customHeight="1" x14ac:dyDescent="0.2">
      <c r="A5" s="120" t="s">
        <v>6</v>
      </c>
      <c r="B5" s="112" t="s">
        <v>7</v>
      </c>
      <c r="C5" s="112" t="s">
        <v>64</v>
      </c>
      <c r="D5" s="112"/>
      <c r="E5" s="112"/>
      <c r="F5" s="112"/>
      <c r="G5" s="112"/>
      <c r="H5" s="112"/>
      <c r="I5" s="23"/>
      <c r="J5" s="23"/>
      <c r="K5" s="23"/>
      <c r="L5" s="23"/>
      <c r="M5" s="23"/>
      <c r="N5" s="23"/>
      <c r="O5" s="23"/>
      <c r="P5" s="23"/>
      <c r="Q5" s="23"/>
      <c r="R5" s="18"/>
    </row>
    <row r="6" spans="1:18" s="7" customFormat="1" ht="24.75" customHeight="1" x14ac:dyDescent="0.2">
      <c r="A6" s="121"/>
      <c r="B6" s="112"/>
      <c r="C6" s="66" t="s">
        <v>0</v>
      </c>
      <c r="D6" s="66" t="s">
        <v>1</v>
      </c>
      <c r="E6" s="76">
        <v>2020</v>
      </c>
      <c r="F6" s="51">
        <v>2021</v>
      </c>
      <c r="G6" s="51">
        <v>2022</v>
      </c>
      <c r="H6" s="51">
        <v>2023</v>
      </c>
      <c r="I6" s="23"/>
      <c r="J6" s="23">
        <v>1</v>
      </c>
      <c r="K6" s="23"/>
      <c r="L6" s="23"/>
      <c r="M6" s="18"/>
    </row>
    <row r="7" spans="1:18" s="8" customFormat="1" ht="16.5" hidden="1" customHeight="1" x14ac:dyDescent="0.2">
      <c r="A7" s="29">
        <v>1</v>
      </c>
      <c r="B7" s="66">
        <v>1</v>
      </c>
      <c r="C7" s="34">
        <v>3</v>
      </c>
      <c r="D7" s="11">
        <v>4</v>
      </c>
      <c r="E7" s="81">
        <v>12</v>
      </c>
      <c r="F7" s="11">
        <v>13</v>
      </c>
      <c r="G7" s="11">
        <v>14</v>
      </c>
      <c r="H7" s="11">
        <v>15</v>
      </c>
      <c r="I7" s="24"/>
      <c r="J7" s="24"/>
      <c r="K7" s="24"/>
      <c r="L7" s="24"/>
      <c r="M7" s="24"/>
      <c r="N7" s="19"/>
    </row>
    <row r="8" spans="1:18" s="8" customFormat="1" ht="53.25" customHeight="1" x14ac:dyDescent="0.2">
      <c r="A8" s="29"/>
      <c r="B8" s="113" t="s">
        <v>110</v>
      </c>
      <c r="C8" s="114"/>
      <c r="D8" s="114"/>
      <c r="E8" s="114"/>
      <c r="F8" s="114"/>
      <c r="G8" s="114"/>
      <c r="H8" s="114"/>
      <c r="I8" s="24"/>
      <c r="J8" s="24"/>
      <c r="K8" s="24"/>
      <c r="L8" s="24"/>
      <c r="M8" s="24"/>
      <c r="N8" s="24"/>
      <c r="O8" s="24"/>
      <c r="P8" s="24"/>
      <c r="Q8" s="24"/>
      <c r="R8" s="19"/>
    </row>
    <row r="9" spans="1:18" s="9" customFormat="1" ht="19.149999999999999" customHeight="1" x14ac:dyDescent="0.2">
      <c r="A9" s="29"/>
      <c r="B9" s="101" t="s">
        <v>93</v>
      </c>
      <c r="C9" s="35" t="s">
        <v>1</v>
      </c>
      <c r="D9" s="42">
        <f>E9+F9+G9+H9</f>
        <v>16747.453999999998</v>
      </c>
      <c r="E9" s="40">
        <f t="shared" ref="E9" si="0">E10+E11</f>
        <v>2048.701</v>
      </c>
      <c r="F9" s="40">
        <v>2544.0239999999999</v>
      </c>
      <c r="G9" s="40">
        <v>4666.82</v>
      </c>
      <c r="H9" s="40">
        <v>7487.9089999999997</v>
      </c>
      <c r="I9" s="25"/>
      <c r="J9" s="25"/>
      <c r="K9" s="25"/>
      <c r="L9" s="25"/>
      <c r="M9" s="25"/>
      <c r="N9" s="25"/>
      <c r="O9" s="25"/>
      <c r="P9" s="25"/>
      <c r="Q9" s="25"/>
      <c r="R9" s="20"/>
    </row>
    <row r="10" spans="1:18" s="9" customFormat="1" ht="19.149999999999999" customHeight="1" x14ac:dyDescent="0.2">
      <c r="A10" s="29"/>
      <c r="B10" s="101"/>
      <c r="C10" s="36" t="s">
        <v>2</v>
      </c>
      <c r="D10" s="39">
        <f>E10+F10+G10+H10</f>
        <v>0</v>
      </c>
      <c r="E10" s="41"/>
      <c r="F10" s="41"/>
      <c r="G10" s="41"/>
      <c r="H10" s="41"/>
      <c r="I10" s="25"/>
      <c r="J10" s="25"/>
      <c r="K10" s="25"/>
      <c r="L10" s="25"/>
      <c r="M10" s="25"/>
      <c r="N10" s="25"/>
      <c r="O10" s="25"/>
      <c r="P10" s="25"/>
      <c r="Q10" s="25"/>
      <c r="R10" s="20"/>
    </row>
    <row r="11" spans="1:18" s="9" customFormat="1" ht="19.149999999999999" customHeight="1" x14ac:dyDescent="0.2">
      <c r="A11" s="29"/>
      <c r="B11" s="101"/>
      <c r="C11" s="36" t="s">
        <v>3</v>
      </c>
      <c r="D11" s="39">
        <f>E11+F11+G11+H11</f>
        <v>16747.453999999998</v>
      </c>
      <c r="E11" s="43">
        <f>1214.858+833.843</f>
        <v>2048.701</v>
      </c>
      <c r="F11" s="40">
        <v>2544.0239999999999</v>
      </c>
      <c r="G11" s="43">
        <v>4666.82</v>
      </c>
      <c r="H11" s="43">
        <v>7487.9089999999997</v>
      </c>
      <c r="I11" s="25"/>
      <c r="J11" s="25"/>
      <c r="K11" s="25"/>
      <c r="L11" s="25"/>
      <c r="M11" s="25"/>
      <c r="N11" s="25"/>
      <c r="O11" s="25"/>
      <c r="P11" s="25"/>
      <c r="Q11" s="25"/>
      <c r="R11" s="20"/>
    </row>
    <row r="12" spans="1:18" s="9" customFormat="1" ht="19.149999999999999" customHeight="1" x14ac:dyDescent="0.2">
      <c r="A12" s="29"/>
      <c r="B12" s="101"/>
      <c r="C12" s="36" t="s">
        <v>4</v>
      </c>
      <c r="D12" s="39">
        <f>E12+F12+G12+H12</f>
        <v>0</v>
      </c>
      <c r="E12" s="41"/>
      <c r="F12" s="41"/>
      <c r="G12" s="41"/>
      <c r="H12" s="41"/>
      <c r="I12" s="25"/>
      <c r="J12" s="25"/>
      <c r="K12" s="25"/>
      <c r="L12" s="25"/>
      <c r="M12" s="25"/>
      <c r="N12" s="25"/>
      <c r="O12" s="25"/>
      <c r="P12" s="25"/>
      <c r="Q12" s="25"/>
      <c r="R12" s="20"/>
    </row>
    <row r="13" spans="1:18" s="9" customFormat="1" ht="12.75" customHeight="1" x14ac:dyDescent="0.2">
      <c r="A13" s="117" t="s">
        <v>23</v>
      </c>
      <c r="B13" s="109" t="s">
        <v>119</v>
      </c>
      <c r="C13" s="35" t="s">
        <v>1</v>
      </c>
      <c r="D13" s="39">
        <f>E13+F13+G13+H13</f>
        <v>73.049000000000007</v>
      </c>
      <c r="E13" s="40">
        <f t="shared" ref="E13" si="1">E14+E15</f>
        <v>73.049000000000007</v>
      </c>
      <c r="F13" s="40">
        <f t="shared" ref="F13" si="2">F14+F15</f>
        <v>0</v>
      </c>
      <c r="G13" s="40">
        <f t="shared" ref="G13" si="3">G14+G15</f>
        <v>0</v>
      </c>
      <c r="H13" s="40">
        <f t="shared" ref="H13" si="4">H14+H15</f>
        <v>0</v>
      </c>
      <c r="I13" s="25"/>
      <c r="J13" s="25"/>
      <c r="K13" s="25"/>
      <c r="L13" s="25"/>
      <c r="M13" s="25"/>
      <c r="N13" s="25"/>
      <c r="O13" s="25"/>
      <c r="P13" s="25"/>
      <c r="Q13" s="25"/>
      <c r="R13" s="20"/>
    </row>
    <row r="14" spans="1:18" s="9" customFormat="1" ht="13.15" customHeight="1" x14ac:dyDescent="0.2">
      <c r="A14" s="118"/>
      <c r="B14" s="110"/>
      <c r="C14" s="36" t="s">
        <v>2</v>
      </c>
      <c r="D14" s="39">
        <f>E14++F14+G14+H14</f>
        <v>0</v>
      </c>
      <c r="E14" s="41"/>
      <c r="F14" s="41"/>
      <c r="G14" s="41"/>
      <c r="H14" s="41"/>
      <c r="I14" s="25"/>
      <c r="J14" s="25"/>
      <c r="K14" s="25"/>
      <c r="L14" s="25"/>
      <c r="M14" s="25"/>
      <c r="N14" s="25"/>
      <c r="O14" s="25"/>
      <c r="P14" s="25"/>
      <c r="Q14" s="25"/>
      <c r="R14" s="20"/>
    </row>
    <row r="15" spans="1:18" s="9" customFormat="1" ht="13.15" customHeight="1" x14ac:dyDescent="0.2">
      <c r="A15" s="118"/>
      <c r="B15" s="110"/>
      <c r="C15" s="36" t="s">
        <v>3</v>
      </c>
      <c r="D15" s="39">
        <f t="shared" ref="D15:D53" si="5">E15+F15+G15+H15</f>
        <v>73.049000000000007</v>
      </c>
      <c r="E15" s="41">
        <v>73.049000000000007</v>
      </c>
      <c r="F15" s="41"/>
      <c r="G15" s="42"/>
      <c r="H15" s="41"/>
      <c r="I15" s="25"/>
      <c r="J15" s="25"/>
      <c r="K15" s="25"/>
      <c r="L15" s="25"/>
      <c r="M15" s="25"/>
      <c r="N15" s="25"/>
      <c r="O15" s="25"/>
      <c r="P15" s="25"/>
      <c r="Q15" s="25"/>
      <c r="R15" s="20"/>
    </row>
    <row r="16" spans="1:18" s="9" customFormat="1" ht="13.15" customHeight="1" x14ac:dyDescent="0.2">
      <c r="A16" s="119"/>
      <c r="B16" s="111"/>
      <c r="C16" s="36" t="s">
        <v>4</v>
      </c>
      <c r="D16" s="39">
        <f t="shared" si="5"/>
        <v>0</v>
      </c>
      <c r="E16" s="41"/>
      <c r="F16" s="41"/>
      <c r="G16" s="41"/>
      <c r="H16" s="41"/>
      <c r="I16" s="25"/>
      <c r="J16" s="25"/>
      <c r="K16" s="25"/>
      <c r="L16" s="25"/>
      <c r="M16" s="25"/>
      <c r="N16" s="25"/>
      <c r="O16" s="25"/>
      <c r="P16" s="25"/>
      <c r="Q16" s="25"/>
      <c r="R16" s="20"/>
    </row>
    <row r="17" spans="1:704" s="9" customFormat="1" ht="12.75" customHeight="1" x14ac:dyDescent="0.2">
      <c r="A17" s="116" t="s">
        <v>31</v>
      </c>
      <c r="B17" s="109" t="s">
        <v>96</v>
      </c>
      <c r="C17" s="37" t="s">
        <v>1</v>
      </c>
      <c r="D17" s="39">
        <f t="shared" si="5"/>
        <v>5577.2020000000002</v>
      </c>
      <c r="E17" s="40">
        <f t="shared" ref="E17" si="6">E19+E18</f>
        <v>98.289000000000001</v>
      </c>
      <c r="F17" s="40">
        <v>4927.3999999999996</v>
      </c>
      <c r="G17" s="40">
        <v>319.23</v>
      </c>
      <c r="H17" s="40">
        <v>232.28299999999999</v>
      </c>
      <c r="I17" s="25"/>
      <c r="J17" s="25"/>
      <c r="K17" s="25"/>
      <c r="L17" s="25"/>
      <c r="M17" s="25"/>
      <c r="N17" s="25"/>
      <c r="O17" s="25"/>
      <c r="P17" s="25"/>
      <c r="Q17" s="25"/>
      <c r="R17" s="20"/>
    </row>
    <row r="18" spans="1:704" s="9" customFormat="1" ht="13.15" customHeight="1" x14ac:dyDescent="0.2">
      <c r="A18" s="116"/>
      <c r="B18" s="110"/>
      <c r="C18" s="38" t="s">
        <v>2</v>
      </c>
      <c r="D18" s="39">
        <f t="shared" si="5"/>
        <v>0</v>
      </c>
      <c r="E18" s="41"/>
      <c r="F18" s="41">
        <v>0</v>
      </c>
      <c r="G18" s="41"/>
      <c r="H18" s="41"/>
      <c r="I18" s="25"/>
      <c r="J18" s="25"/>
      <c r="K18" s="25"/>
      <c r="L18" s="25"/>
      <c r="M18" s="25"/>
      <c r="N18" s="25"/>
      <c r="O18" s="25"/>
      <c r="P18" s="25"/>
      <c r="Q18" s="25"/>
      <c r="R18" s="20"/>
    </row>
    <row r="19" spans="1:704" s="9" customFormat="1" ht="13.15" customHeight="1" x14ac:dyDescent="0.2">
      <c r="A19" s="116"/>
      <c r="B19" s="110"/>
      <c r="C19" s="38" t="s">
        <v>3</v>
      </c>
      <c r="D19" s="39">
        <f t="shared" si="5"/>
        <v>5577.2020000000002</v>
      </c>
      <c r="E19" s="41">
        <f>20.381+77.908</f>
        <v>98.289000000000001</v>
      </c>
      <c r="F19" s="77">
        <v>4927.3999999999996</v>
      </c>
      <c r="G19" s="41">
        <v>319.23</v>
      </c>
      <c r="H19" s="41">
        <v>232.28299999999999</v>
      </c>
      <c r="I19" s="25"/>
      <c r="J19" s="25"/>
      <c r="K19" s="25"/>
      <c r="L19" s="25"/>
      <c r="M19" s="25"/>
      <c r="N19" s="25"/>
      <c r="O19" s="25"/>
      <c r="P19" s="25"/>
      <c r="Q19" s="25"/>
      <c r="R19" s="20"/>
    </row>
    <row r="20" spans="1:704" s="9" customFormat="1" ht="13.15" customHeight="1" x14ac:dyDescent="0.2">
      <c r="A20" s="116"/>
      <c r="B20" s="110"/>
      <c r="C20" s="38" t="s">
        <v>4</v>
      </c>
      <c r="D20" s="39">
        <f t="shared" si="5"/>
        <v>0</v>
      </c>
      <c r="E20" s="41"/>
      <c r="F20" s="41"/>
      <c r="G20" s="41"/>
      <c r="H20" s="41"/>
      <c r="I20" s="25"/>
      <c r="J20" s="25"/>
      <c r="K20" s="25"/>
      <c r="L20" s="25"/>
      <c r="M20" s="25"/>
      <c r="N20" s="25"/>
      <c r="O20" s="25"/>
      <c r="P20" s="25"/>
      <c r="Q20" s="25"/>
      <c r="R20" s="20"/>
    </row>
    <row r="21" spans="1:704" s="9" customFormat="1" ht="12.75" customHeight="1" x14ac:dyDescent="0.2">
      <c r="A21" s="116" t="s">
        <v>43</v>
      </c>
      <c r="B21" s="109" t="s">
        <v>95</v>
      </c>
      <c r="C21" s="37" t="s">
        <v>1</v>
      </c>
      <c r="D21" s="39">
        <f t="shared" si="5"/>
        <v>4232.1229999999996</v>
      </c>
      <c r="E21" s="40">
        <f t="shared" ref="E21" si="7">E23+E22</f>
        <v>450.62</v>
      </c>
      <c r="F21" s="40">
        <v>2424.1039999999998</v>
      </c>
      <c r="G21" s="40">
        <v>520.1</v>
      </c>
      <c r="H21" s="40">
        <v>837.29899999999998</v>
      </c>
      <c r="I21" s="25"/>
      <c r="J21" s="25"/>
      <c r="K21" s="25"/>
      <c r="L21" s="25"/>
      <c r="M21" s="25"/>
      <c r="N21" s="25"/>
      <c r="O21" s="25"/>
      <c r="P21" s="25"/>
      <c r="Q21" s="25"/>
      <c r="R21" s="20"/>
    </row>
    <row r="22" spans="1:704" s="9" customFormat="1" ht="13.15" customHeight="1" x14ac:dyDescent="0.2">
      <c r="A22" s="116"/>
      <c r="B22" s="110"/>
      <c r="C22" s="38" t="s">
        <v>2</v>
      </c>
      <c r="D22" s="39">
        <f t="shared" si="5"/>
        <v>0</v>
      </c>
      <c r="E22" s="41"/>
      <c r="F22" s="41"/>
      <c r="G22" s="41"/>
      <c r="H22" s="41"/>
      <c r="I22" s="25"/>
      <c r="J22" s="25"/>
      <c r="K22" s="25"/>
      <c r="L22" s="25"/>
      <c r="M22" s="25"/>
      <c r="N22" s="25"/>
      <c r="O22" s="25"/>
      <c r="P22" s="25"/>
      <c r="Q22" s="25"/>
      <c r="R22" s="20"/>
    </row>
    <row r="23" spans="1:704" s="9" customFormat="1" ht="13.15" customHeight="1" x14ac:dyDescent="0.2">
      <c r="A23" s="116"/>
      <c r="B23" s="110"/>
      <c r="C23" s="38" t="s">
        <v>3</v>
      </c>
      <c r="D23" s="39">
        <f t="shared" si="5"/>
        <v>4232.1229999999996</v>
      </c>
      <c r="E23" s="41">
        <f>259.963+190.657</f>
        <v>450.62</v>
      </c>
      <c r="F23" s="41">
        <v>2424.1039999999998</v>
      </c>
      <c r="G23" s="41">
        <v>520.1</v>
      </c>
      <c r="H23" s="41">
        <v>837.29899999999998</v>
      </c>
      <c r="I23" s="25"/>
      <c r="J23" s="25"/>
      <c r="K23" s="25"/>
      <c r="L23" s="25"/>
      <c r="M23" s="25"/>
      <c r="N23" s="25"/>
      <c r="O23" s="25"/>
      <c r="P23" s="25"/>
      <c r="Q23" s="25"/>
      <c r="R23" s="20"/>
    </row>
    <row r="24" spans="1:704" s="9" customFormat="1" ht="13.15" customHeight="1" x14ac:dyDescent="0.2">
      <c r="A24" s="116"/>
      <c r="B24" s="110"/>
      <c r="C24" s="38" t="s">
        <v>4</v>
      </c>
      <c r="D24" s="39">
        <f t="shared" si="5"/>
        <v>0</v>
      </c>
      <c r="E24" s="41"/>
      <c r="F24" s="41"/>
      <c r="G24" s="41"/>
      <c r="H24" s="41"/>
      <c r="I24" s="25"/>
      <c r="J24" s="25"/>
      <c r="K24" s="25"/>
      <c r="L24" s="25"/>
      <c r="M24" s="25"/>
      <c r="N24" s="25"/>
      <c r="O24" s="25"/>
      <c r="P24" s="25"/>
      <c r="Q24" s="25"/>
      <c r="R24" s="20"/>
    </row>
    <row r="25" spans="1:704" ht="13.15" customHeight="1" x14ac:dyDescent="0.2">
      <c r="A25" s="30" t="s">
        <v>11</v>
      </c>
      <c r="B25" s="109" t="s">
        <v>94</v>
      </c>
      <c r="C25" s="37" t="s">
        <v>1</v>
      </c>
      <c r="D25" s="39">
        <f t="shared" si="5"/>
        <v>3871.4369999999999</v>
      </c>
      <c r="E25" s="40">
        <f t="shared" ref="E25" si="8">E27+E26</f>
        <v>761.87800000000004</v>
      </c>
      <c r="F25" s="40">
        <v>429.57299999999998</v>
      </c>
      <c r="G25" s="40">
        <v>1533.34</v>
      </c>
      <c r="H25" s="40">
        <v>1146.646</v>
      </c>
      <c r="I25" s="22"/>
      <c r="J25" s="22"/>
      <c r="K25" s="22"/>
      <c r="L25" s="22"/>
      <c r="M25" s="22"/>
      <c r="N25" s="22"/>
      <c r="O25" s="22"/>
      <c r="P25" s="22"/>
      <c r="Q25" s="22"/>
      <c r="R25" s="15"/>
    </row>
    <row r="26" spans="1:704" ht="13.15" customHeight="1" x14ac:dyDescent="0.2">
      <c r="A26" s="31" t="s">
        <v>2</v>
      </c>
      <c r="B26" s="110"/>
      <c r="C26" s="38" t="s">
        <v>2</v>
      </c>
      <c r="D26" s="39">
        <f t="shared" si="5"/>
        <v>0</v>
      </c>
      <c r="E26" s="40"/>
      <c r="F26" s="41"/>
      <c r="G26" s="41"/>
      <c r="H26" s="41">
        <v>0</v>
      </c>
      <c r="I26" s="22"/>
      <c r="J26" s="22"/>
      <c r="K26" s="22"/>
      <c r="L26" s="22"/>
      <c r="M26" s="22"/>
      <c r="N26" s="22"/>
      <c r="O26" s="22"/>
      <c r="P26" s="22"/>
      <c r="Q26" s="22"/>
      <c r="R26" s="15"/>
    </row>
    <row r="27" spans="1:704" ht="13.15" customHeight="1" x14ac:dyDescent="0.2">
      <c r="A27" s="31" t="s">
        <v>3</v>
      </c>
      <c r="B27" s="110"/>
      <c r="C27" s="38" t="s">
        <v>3</v>
      </c>
      <c r="D27" s="39">
        <f t="shared" si="5"/>
        <v>3871.4369999999999</v>
      </c>
      <c r="E27" s="41">
        <v>761.87800000000004</v>
      </c>
      <c r="F27" s="41">
        <v>429.57299999999998</v>
      </c>
      <c r="G27" s="41">
        <v>1533.34</v>
      </c>
      <c r="H27" s="41">
        <v>1146.646</v>
      </c>
      <c r="I27" s="22"/>
      <c r="J27" s="22"/>
      <c r="K27" s="22"/>
      <c r="L27" s="22"/>
      <c r="M27" s="22"/>
      <c r="N27" s="22"/>
      <c r="O27" s="22"/>
      <c r="P27" s="22"/>
      <c r="Q27" s="22"/>
      <c r="R27" s="15"/>
    </row>
    <row r="28" spans="1:704" ht="13.15" customHeight="1" x14ac:dyDescent="0.2">
      <c r="A28" s="31" t="s">
        <v>4</v>
      </c>
      <c r="B28" s="110"/>
      <c r="C28" s="38" t="s">
        <v>4</v>
      </c>
      <c r="D28" s="39">
        <f t="shared" si="5"/>
        <v>0</v>
      </c>
      <c r="E28" s="41"/>
      <c r="F28" s="40"/>
      <c r="G28" s="40"/>
      <c r="H28" s="40"/>
      <c r="I28" s="22"/>
      <c r="J28" s="22"/>
      <c r="K28" s="22"/>
      <c r="L28" s="22"/>
      <c r="M28" s="22"/>
      <c r="N28" s="22"/>
      <c r="O28" s="22"/>
      <c r="P28" s="22"/>
      <c r="Q28" s="22"/>
      <c r="R28" s="15"/>
    </row>
    <row r="29" spans="1:704" ht="13.15" customHeight="1" x14ac:dyDescent="0.2">
      <c r="A29" s="32"/>
      <c r="B29" s="111"/>
      <c r="C29" s="36"/>
      <c r="D29" s="39">
        <f t="shared" si="5"/>
        <v>0</v>
      </c>
      <c r="E29" s="41"/>
      <c r="F29" s="41"/>
      <c r="G29" s="41"/>
      <c r="H29" s="41"/>
      <c r="I29" s="22"/>
      <c r="J29" s="22"/>
      <c r="K29" s="22"/>
      <c r="L29" s="22"/>
      <c r="M29" s="22"/>
      <c r="N29" s="22"/>
      <c r="O29" s="22"/>
      <c r="P29" s="22"/>
      <c r="Q29" s="22"/>
      <c r="R29" s="15"/>
    </row>
    <row r="30" spans="1:704" s="13" customFormat="1" ht="15" customHeight="1" x14ac:dyDescent="0.2">
      <c r="A30" s="33"/>
      <c r="B30" s="109" t="s">
        <v>74</v>
      </c>
      <c r="C30" s="37" t="s">
        <v>1</v>
      </c>
      <c r="D30" s="39">
        <f t="shared" si="5"/>
        <v>2510.799</v>
      </c>
      <c r="E30" s="40">
        <f t="shared" ref="E30" si="9">E32+E31</f>
        <v>248</v>
      </c>
      <c r="F30" s="40">
        <v>566.077</v>
      </c>
      <c r="G30" s="40">
        <v>770.03</v>
      </c>
      <c r="H30" s="40">
        <v>926.69200000000001</v>
      </c>
      <c r="I30" s="26"/>
      <c r="J30" s="26"/>
      <c r="K30" s="26"/>
      <c r="L30" s="26"/>
      <c r="M30" s="26"/>
      <c r="N30" s="26"/>
      <c r="O30" s="26"/>
      <c r="P30" s="26"/>
      <c r="Q30" s="26"/>
      <c r="R30" s="21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  <c r="NV30" s="14"/>
      <c r="NW30" s="14"/>
      <c r="NX30" s="14"/>
      <c r="NY30" s="14"/>
      <c r="NZ30" s="14"/>
      <c r="OA30" s="14"/>
      <c r="OB30" s="14"/>
      <c r="OC30" s="14"/>
      <c r="OD30" s="14"/>
      <c r="OE30" s="14"/>
      <c r="OF30" s="14"/>
      <c r="OG30" s="14"/>
      <c r="OH30" s="14"/>
      <c r="OI30" s="14"/>
      <c r="OJ30" s="14"/>
      <c r="OK30" s="14"/>
      <c r="OL30" s="14"/>
      <c r="OM30" s="14"/>
      <c r="ON30" s="14"/>
      <c r="OO30" s="14"/>
      <c r="OP30" s="14"/>
      <c r="OQ30" s="14"/>
      <c r="OR30" s="14"/>
      <c r="OS30" s="14"/>
      <c r="OT30" s="14"/>
      <c r="OU30" s="14"/>
      <c r="OV30" s="14"/>
      <c r="OW30" s="14"/>
      <c r="OX30" s="14"/>
      <c r="OY30" s="14"/>
      <c r="OZ30" s="14"/>
      <c r="PA30" s="14"/>
      <c r="PB30" s="14"/>
      <c r="PC30" s="14"/>
      <c r="PD30" s="14"/>
      <c r="PE30" s="14"/>
      <c r="PF30" s="14"/>
      <c r="PG30" s="14"/>
      <c r="PH30" s="14"/>
      <c r="PI30" s="14"/>
      <c r="PJ30" s="14"/>
      <c r="PK30" s="14"/>
      <c r="PL30" s="14"/>
      <c r="PM30" s="14"/>
      <c r="PN30" s="14"/>
      <c r="PO30" s="14"/>
      <c r="PP30" s="14"/>
      <c r="PQ30" s="14"/>
      <c r="PR30" s="14"/>
      <c r="PS30" s="14"/>
      <c r="PT30" s="14"/>
      <c r="PU30" s="14"/>
      <c r="PV30" s="14"/>
      <c r="PW30" s="14"/>
      <c r="PX30" s="14"/>
      <c r="PY30" s="14"/>
      <c r="PZ30" s="14"/>
      <c r="QA30" s="14"/>
      <c r="QB30" s="14"/>
      <c r="QC30" s="14"/>
      <c r="QD30" s="14"/>
      <c r="QE30" s="14"/>
      <c r="QF30" s="14"/>
      <c r="QG30" s="14"/>
      <c r="QH30" s="14"/>
      <c r="QI30" s="14"/>
      <c r="QJ30" s="14"/>
      <c r="QK30" s="14"/>
      <c r="QL30" s="14"/>
      <c r="QM30" s="14"/>
      <c r="QN30" s="14"/>
      <c r="QO30" s="14"/>
      <c r="QP30" s="14"/>
      <c r="QQ30" s="14"/>
      <c r="QR30" s="14"/>
      <c r="QS30" s="14"/>
      <c r="QT30" s="14"/>
      <c r="QU30" s="14"/>
      <c r="QV30" s="14"/>
      <c r="QW30" s="14"/>
      <c r="QX30" s="14"/>
      <c r="QY30" s="14"/>
      <c r="QZ30" s="14"/>
      <c r="RA30" s="14"/>
      <c r="RB30" s="14"/>
      <c r="RC30" s="14"/>
      <c r="RD30" s="14"/>
      <c r="RE30" s="14"/>
      <c r="RF30" s="14"/>
      <c r="RG30" s="14"/>
      <c r="RH30" s="14"/>
      <c r="RI30" s="14"/>
      <c r="RJ30" s="14"/>
      <c r="RK30" s="14"/>
      <c r="RL30" s="14"/>
      <c r="RM30" s="14"/>
      <c r="RN30" s="14"/>
      <c r="RO30" s="14"/>
      <c r="RP30" s="14"/>
      <c r="RQ30" s="14"/>
      <c r="RR30" s="14"/>
      <c r="RS30" s="14"/>
      <c r="RT30" s="14"/>
      <c r="RU30" s="14"/>
      <c r="RV30" s="14"/>
      <c r="RW30" s="14"/>
      <c r="RX30" s="14"/>
      <c r="RY30" s="14"/>
      <c r="RZ30" s="14"/>
      <c r="SA30" s="14"/>
      <c r="SB30" s="14"/>
      <c r="SC30" s="14"/>
      <c r="SD30" s="14"/>
      <c r="SE30" s="14"/>
      <c r="SF30" s="14"/>
      <c r="SG30" s="14"/>
      <c r="SH30" s="14"/>
      <c r="SI30" s="14"/>
      <c r="SJ30" s="14"/>
      <c r="SK30" s="14"/>
      <c r="SL30" s="14"/>
      <c r="SM30" s="14"/>
      <c r="SN30" s="14"/>
      <c r="SO30" s="14"/>
      <c r="SP30" s="14"/>
      <c r="SQ30" s="14"/>
      <c r="SR30" s="14"/>
      <c r="SS30" s="14"/>
      <c r="ST30" s="14"/>
      <c r="SU30" s="14"/>
      <c r="SV30" s="14"/>
      <c r="SW30" s="14"/>
      <c r="SX30" s="14"/>
      <c r="SY30" s="14"/>
      <c r="SZ30" s="14"/>
      <c r="TA30" s="14"/>
      <c r="TB30" s="14"/>
      <c r="TC30" s="14"/>
      <c r="TD30" s="14"/>
      <c r="TE30" s="14"/>
      <c r="TF30" s="14"/>
      <c r="TG30" s="14"/>
      <c r="TH30" s="14"/>
      <c r="TI30" s="14"/>
      <c r="TJ30" s="14"/>
      <c r="TK30" s="14"/>
      <c r="TL30" s="14"/>
      <c r="TM30" s="14"/>
      <c r="TN30" s="14"/>
      <c r="TO30" s="14"/>
      <c r="TP30" s="14"/>
      <c r="TQ30" s="14"/>
      <c r="TR30" s="14"/>
      <c r="TS30" s="14"/>
      <c r="TT30" s="14"/>
      <c r="TU30" s="14"/>
      <c r="TV30" s="14"/>
      <c r="TW30" s="14"/>
      <c r="TX30" s="14"/>
      <c r="TY30" s="14"/>
      <c r="TZ30" s="14"/>
      <c r="UA30" s="14"/>
      <c r="UB30" s="14"/>
      <c r="UC30" s="14"/>
      <c r="UD30" s="14"/>
      <c r="UE30" s="14"/>
      <c r="UF30" s="14"/>
      <c r="UG30" s="14"/>
      <c r="UH30" s="14"/>
      <c r="UI30" s="14"/>
      <c r="UJ30" s="14"/>
      <c r="UK30" s="14"/>
      <c r="UL30" s="14"/>
      <c r="UM30" s="14"/>
      <c r="UN30" s="14"/>
      <c r="UO30" s="14"/>
      <c r="UP30" s="14"/>
      <c r="UQ30" s="14"/>
      <c r="UR30" s="14"/>
      <c r="US30" s="14"/>
      <c r="UT30" s="14"/>
      <c r="UU30" s="14"/>
      <c r="UV30" s="14"/>
      <c r="UW30" s="14"/>
      <c r="UX30" s="14"/>
      <c r="UY30" s="14"/>
      <c r="UZ30" s="14"/>
      <c r="VA30" s="14"/>
      <c r="VB30" s="14"/>
      <c r="VC30" s="14"/>
      <c r="VD30" s="14"/>
      <c r="VE30" s="14"/>
      <c r="VF30" s="14"/>
      <c r="VG30" s="14"/>
      <c r="VH30" s="14"/>
      <c r="VI30" s="14"/>
      <c r="VJ30" s="14"/>
      <c r="VK30" s="14"/>
      <c r="VL30" s="14"/>
      <c r="VM30" s="14"/>
      <c r="VN30" s="14"/>
      <c r="VO30" s="14"/>
      <c r="VP30" s="14"/>
      <c r="VQ30" s="14"/>
      <c r="VR30" s="14"/>
      <c r="VS30" s="14"/>
      <c r="VT30" s="14"/>
      <c r="VU30" s="14"/>
      <c r="VV30" s="14"/>
      <c r="VW30" s="14"/>
      <c r="VX30" s="14"/>
      <c r="VY30" s="14"/>
      <c r="VZ30" s="14"/>
      <c r="WA30" s="14"/>
      <c r="WB30" s="14"/>
      <c r="WC30" s="14"/>
      <c r="WD30" s="14"/>
      <c r="WE30" s="14"/>
      <c r="WF30" s="14"/>
      <c r="WG30" s="14"/>
      <c r="WH30" s="14"/>
      <c r="WI30" s="14"/>
      <c r="WJ30" s="14"/>
      <c r="WK30" s="14"/>
      <c r="WL30" s="14"/>
      <c r="WM30" s="14"/>
      <c r="WN30" s="14"/>
      <c r="WO30" s="14"/>
      <c r="WP30" s="14"/>
      <c r="WQ30" s="14"/>
      <c r="WR30" s="14"/>
      <c r="WS30" s="14"/>
      <c r="WT30" s="14"/>
      <c r="WU30" s="14"/>
      <c r="WV30" s="14"/>
      <c r="WW30" s="14"/>
      <c r="WX30" s="14"/>
      <c r="WY30" s="14"/>
      <c r="WZ30" s="14"/>
      <c r="XA30" s="14"/>
      <c r="XB30" s="14"/>
      <c r="XC30" s="14"/>
      <c r="XD30" s="14"/>
      <c r="XE30" s="14"/>
      <c r="XF30" s="14"/>
      <c r="XG30" s="14"/>
      <c r="XH30" s="14"/>
      <c r="XI30" s="14"/>
      <c r="XJ30" s="14"/>
      <c r="XK30" s="14"/>
      <c r="XL30" s="14"/>
      <c r="XM30" s="14"/>
      <c r="XN30" s="14"/>
      <c r="XO30" s="14"/>
      <c r="XP30" s="14"/>
      <c r="XQ30" s="14"/>
      <c r="XR30" s="14"/>
      <c r="XS30" s="14"/>
      <c r="XT30" s="14"/>
      <c r="XU30" s="14"/>
      <c r="XV30" s="14"/>
      <c r="XW30" s="14"/>
      <c r="XX30" s="14"/>
      <c r="XY30" s="14"/>
      <c r="XZ30" s="14"/>
      <c r="YA30" s="14"/>
      <c r="YB30" s="14"/>
      <c r="YC30" s="14"/>
      <c r="YD30" s="14"/>
      <c r="YE30" s="14"/>
      <c r="YF30" s="14"/>
      <c r="YG30" s="14"/>
      <c r="YH30" s="14"/>
      <c r="YI30" s="14"/>
      <c r="YJ30" s="14"/>
      <c r="YK30" s="14"/>
      <c r="YL30" s="14"/>
      <c r="YM30" s="14"/>
      <c r="YN30" s="14"/>
      <c r="YO30" s="14"/>
      <c r="YP30" s="14"/>
      <c r="YQ30" s="14"/>
      <c r="YR30" s="14"/>
      <c r="YS30" s="14"/>
      <c r="YT30" s="14"/>
      <c r="YU30" s="14"/>
      <c r="YV30" s="14"/>
      <c r="YW30" s="14"/>
      <c r="YX30" s="14"/>
      <c r="YY30" s="14"/>
      <c r="YZ30" s="14"/>
      <c r="ZA30" s="14"/>
      <c r="ZB30" s="14"/>
      <c r="ZC30" s="14"/>
      <c r="ZD30" s="14"/>
      <c r="ZE30" s="14"/>
      <c r="ZF30" s="14"/>
      <c r="ZG30" s="14"/>
      <c r="ZH30" s="14"/>
      <c r="ZI30" s="14"/>
      <c r="ZJ30" s="14"/>
      <c r="ZK30" s="14"/>
      <c r="ZL30" s="14"/>
      <c r="ZM30" s="14"/>
      <c r="ZN30" s="14"/>
      <c r="ZO30" s="14"/>
      <c r="ZP30" s="14"/>
      <c r="ZQ30" s="14"/>
      <c r="ZR30" s="14"/>
      <c r="ZS30" s="14"/>
      <c r="ZT30" s="14"/>
      <c r="ZU30" s="14"/>
      <c r="ZV30" s="14"/>
      <c r="ZW30" s="14"/>
      <c r="ZX30" s="14"/>
      <c r="ZY30" s="14"/>
      <c r="ZZ30" s="14"/>
      <c r="AAA30" s="14"/>
      <c r="AAB30" s="14"/>
    </row>
    <row r="31" spans="1:704" s="13" customFormat="1" ht="15" customHeight="1" x14ac:dyDescent="0.2">
      <c r="A31" s="33"/>
      <c r="B31" s="110"/>
      <c r="C31" s="38" t="s">
        <v>2</v>
      </c>
      <c r="D31" s="39">
        <f t="shared" si="5"/>
        <v>0</v>
      </c>
      <c r="E31" s="41"/>
      <c r="F31" s="41"/>
      <c r="G31" s="41"/>
      <c r="H31" s="41">
        <v>0</v>
      </c>
      <c r="I31" s="26"/>
      <c r="J31" s="26"/>
      <c r="K31" s="26"/>
      <c r="L31" s="26"/>
      <c r="M31" s="26"/>
      <c r="N31" s="26"/>
      <c r="O31" s="26"/>
      <c r="P31" s="26"/>
      <c r="Q31" s="26"/>
      <c r="R31" s="21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  <c r="NV31" s="14"/>
      <c r="NW31" s="14"/>
      <c r="NX31" s="14"/>
      <c r="NY31" s="14"/>
      <c r="NZ31" s="14"/>
      <c r="OA31" s="14"/>
      <c r="OB31" s="14"/>
      <c r="OC31" s="14"/>
      <c r="OD31" s="14"/>
      <c r="OE31" s="14"/>
      <c r="OF31" s="14"/>
      <c r="OG31" s="14"/>
      <c r="OH31" s="14"/>
      <c r="OI31" s="14"/>
      <c r="OJ31" s="14"/>
      <c r="OK31" s="14"/>
      <c r="OL31" s="14"/>
      <c r="OM31" s="14"/>
      <c r="ON31" s="14"/>
      <c r="OO31" s="14"/>
      <c r="OP31" s="14"/>
      <c r="OQ31" s="14"/>
      <c r="OR31" s="14"/>
      <c r="OS31" s="14"/>
      <c r="OT31" s="14"/>
      <c r="OU31" s="14"/>
      <c r="OV31" s="14"/>
      <c r="OW31" s="14"/>
      <c r="OX31" s="14"/>
      <c r="OY31" s="14"/>
      <c r="OZ31" s="14"/>
      <c r="PA31" s="14"/>
      <c r="PB31" s="14"/>
      <c r="PC31" s="14"/>
      <c r="PD31" s="14"/>
      <c r="PE31" s="14"/>
      <c r="PF31" s="14"/>
      <c r="PG31" s="14"/>
      <c r="PH31" s="14"/>
      <c r="PI31" s="14"/>
      <c r="PJ31" s="14"/>
      <c r="PK31" s="14"/>
      <c r="PL31" s="14"/>
      <c r="PM31" s="14"/>
      <c r="PN31" s="14"/>
      <c r="PO31" s="14"/>
      <c r="PP31" s="14"/>
      <c r="PQ31" s="14"/>
      <c r="PR31" s="14"/>
      <c r="PS31" s="14"/>
      <c r="PT31" s="14"/>
      <c r="PU31" s="14"/>
      <c r="PV31" s="14"/>
      <c r="PW31" s="14"/>
      <c r="PX31" s="14"/>
      <c r="PY31" s="14"/>
      <c r="PZ31" s="14"/>
      <c r="QA31" s="14"/>
      <c r="QB31" s="14"/>
      <c r="QC31" s="14"/>
      <c r="QD31" s="14"/>
      <c r="QE31" s="14"/>
      <c r="QF31" s="14"/>
      <c r="QG31" s="14"/>
      <c r="QH31" s="14"/>
      <c r="QI31" s="14"/>
      <c r="QJ31" s="14"/>
      <c r="QK31" s="14"/>
      <c r="QL31" s="14"/>
      <c r="QM31" s="14"/>
      <c r="QN31" s="14"/>
      <c r="QO31" s="14"/>
      <c r="QP31" s="14"/>
      <c r="QQ31" s="14"/>
      <c r="QR31" s="14"/>
      <c r="QS31" s="14"/>
      <c r="QT31" s="14"/>
      <c r="QU31" s="14"/>
      <c r="QV31" s="14"/>
      <c r="QW31" s="14"/>
      <c r="QX31" s="14"/>
      <c r="QY31" s="14"/>
      <c r="QZ31" s="14"/>
      <c r="RA31" s="14"/>
      <c r="RB31" s="14"/>
      <c r="RC31" s="14"/>
      <c r="RD31" s="14"/>
      <c r="RE31" s="14"/>
      <c r="RF31" s="14"/>
      <c r="RG31" s="14"/>
      <c r="RH31" s="14"/>
      <c r="RI31" s="14"/>
      <c r="RJ31" s="14"/>
      <c r="RK31" s="14"/>
      <c r="RL31" s="14"/>
      <c r="RM31" s="14"/>
      <c r="RN31" s="14"/>
      <c r="RO31" s="14"/>
      <c r="RP31" s="14"/>
      <c r="RQ31" s="14"/>
      <c r="RR31" s="14"/>
      <c r="RS31" s="14"/>
      <c r="RT31" s="14"/>
      <c r="RU31" s="14"/>
      <c r="RV31" s="14"/>
      <c r="RW31" s="14"/>
      <c r="RX31" s="14"/>
      <c r="RY31" s="14"/>
      <c r="RZ31" s="14"/>
      <c r="SA31" s="14"/>
      <c r="SB31" s="14"/>
      <c r="SC31" s="14"/>
      <c r="SD31" s="14"/>
      <c r="SE31" s="14"/>
      <c r="SF31" s="14"/>
      <c r="SG31" s="14"/>
      <c r="SH31" s="14"/>
      <c r="SI31" s="14"/>
      <c r="SJ31" s="14"/>
      <c r="SK31" s="14"/>
      <c r="SL31" s="14"/>
      <c r="SM31" s="14"/>
      <c r="SN31" s="14"/>
      <c r="SO31" s="14"/>
      <c r="SP31" s="14"/>
      <c r="SQ31" s="14"/>
      <c r="SR31" s="14"/>
      <c r="SS31" s="14"/>
      <c r="ST31" s="14"/>
      <c r="SU31" s="14"/>
      <c r="SV31" s="14"/>
      <c r="SW31" s="14"/>
      <c r="SX31" s="14"/>
      <c r="SY31" s="14"/>
      <c r="SZ31" s="14"/>
      <c r="TA31" s="14"/>
      <c r="TB31" s="14"/>
      <c r="TC31" s="14"/>
      <c r="TD31" s="14"/>
      <c r="TE31" s="14"/>
      <c r="TF31" s="14"/>
      <c r="TG31" s="14"/>
      <c r="TH31" s="14"/>
      <c r="TI31" s="14"/>
      <c r="TJ31" s="14"/>
      <c r="TK31" s="14"/>
      <c r="TL31" s="14"/>
      <c r="TM31" s="14"/>
      <c r="TN31" s="14"/>
      <c r="TO31" s="14"/>
      <c r="TP31" s="14"/>
      <c r="TQ31" s="14"/>
      <c r="TR31" s="14"/>
      <c r="TS31" s="14"/>
      <c r="TT31" s="14"/>
      <c r="TU31" s="14"/>
      <c r="TV31" s="14"/>
      <c r="TW31" s="14"/>
      <c r="TX31" s="14"/>
      <c r="TY31" s="14"/>
      <c r="TZ31" s="14"/>
      <c r="UA31" s="14"/>
      <c r="UB31" s="14"/>
      <c r="UC31" s="14"/>
      <c r="UD31" s="14"/>
      <c r="UE31" s="14"/>
      <c r="UF31" s="14"/>
      <c r="UG31" s="14"/>
      <c r="UH31" s="14"/>
      <c r="UI31" s="14"/>
      <c r="UJ31" s="14"/>
      <c r="UK31" s="14"/>
      <c r="UL31" s="14"/>
      <c r="UM31" s="14"/>
      <c r="UN31" s="14"/>
      <c r="UO31" s="14"/>
      <c r="UP31" s="14"/>
      <c r="UQ31" s="14"/>
      <c r="UR31" s="14"/>
      <c r="US31" s="14"/>
      <c r="UT31" s="14"/>
      <c r="UU31" s="14"/>
      <c r="UV31" s="14"/>
      <c r="UW31" s="14"/>
      <c r="UX31" s="14"/>
      <c r="UY31" s="14"/>
      <c r="UZ31" s="14"/>
      <c r="VA31" s="14"/>
      <c r="VB31" s="14"/>
      <c r="VC31" s="14"/>
      <c r="VD31" s="14"/>
      <c r="VE31" s="14"/>
      <c r="VF31" s="14"/>
      <c r="VG31" s="14"/>
      <c r="VH31" s="14"/>
      <c r="VI31" s="14"/>
      <c r="VJ31" s="14"/>
      <c r="VK31" s="14"/>
      <c r="VL31" s="14"/>
      <c r="VM31" s="14"/>
      <c r="VN31" s="14"/>
      <c r="VO31" s="14"/>
      <c r="VP31" s="14"/>
      <c r="VQ31" s="14"/>
      <c r="VR31" s="14"/>
      <c r="VS31" s="14"/>
      <c r="VT31" s="14"/>
      <c r="VU31" s="14"/>
      <c r="VV31" s="14"/>
      <c r="VW31" s="14"/>
      <c r="VX31" s="14"/>
      <c r="VY31" s="14"/>
      <c r="VZ31" s="14"/>
      <c r="WA31" s="14"/>
      <c r="WB31" s="14"/>
      <c r="WC31" s="14"/>
      <c r="WD31" s="14"/>
      <c r="WE31" s="14"/>
      <c r="WF31" s="14"/>
      <c r="WG31" s="14"/>
      <c r="WH31" s="14"/>
      <c r="WI31" s="14"/>
      <c r="WJ31" s="14"/>
      <c r="WK31" s="14"/>
      <c r="WL31" s="14"/>
      <c r="WM31" s="14"/>
      <c r="WN31" s="14"/>
      <c r="WO31" s="14"/>
      <c r="WP31" s="14"/>
      <c r="WQ31" s="14"/>
      <c r="WR31" s="14"/>
      <c r="WS31" s="14"/>
      <c r="WT31" s="14"/>
      <c r="WU31" s="14"/>
      <c r="WV31" s="14"/>
      <c r="WW31" s="14"/>
      <c r="WX31" s="14"/>
      <c r="WY31" s="14"/>
      <c r="WZ31" s="14"/>
      <c r="XA31" s="14"/>
      <c r="XB31" s="14"/>
      <c r="XC31" s="14"/>
      <c r="XD31" s="14"/>
      <c r="XE31" s="14"/>
      <c r="XF31" s="14"/>
      <c r="XG31" s="14"/>
      <c r="XH31" s="14"/>
      <c r="XI31" s="14"/>
      <c r="XJ31" s="14"/>
      <c r="XK31" s="14"/>
      <c r="XL31" s="14"/>
      <c r="XM31" s="14"/>
      <c r="XN31" s="14"/>
      <c r="XO31" s="14"/>
      <c r="XP31" s="14"/>
      <c r="XQ31" s="14"/>
      <c r="XR31" s="14"/>
      <c r="XS31" s="14"/>
      <c r="XT31" s="14"/>
      <c r="XU31" s="14"/>
      <c r="XV31" s="14"/>
      <c r="XW31" s="14"/>
      <c r="XX31" s="14"/>
      <c r="XY31" s="14"/>
      <c r="XZ31" s="14"/>
      <c r="YA31" s="14"/>
      <c r="YB31" s="14"/>
      <c r="YC31" s="14"/>
      <c r="YD31" s="14"/>
      <c r="YE31" s="14"/>
      <c r="YF31" s="14"/>
      <c r="YG31" s="14"/>
      <c r="YH31" s="14"/>
      <c r="YI31" s="14"/>
      <c r="YJ31" s="14"/>
      <c r="YK31" s="14"/>
      <c r="YL31" s="14"/>
      <c r="YM31" s="14"/>
      <c r="YN31" s="14"/>
      <c r="YO31" s="14"/>
      <c r="YP31" s="14"/>
      <c r="YQ31" s="14"/>
      <c r="YR31" s="14"/>
      <c r="YS31" s="14"/>
      <c r="YT31" s="14"/>
      <c r="YU31" s="14"/>
      <c r="YV31" s="14"/>
      <c r="YW31" s="14"/>
      <c r="YX31" s="14"/>
      <c r="YY31" s="14"/>
      <c r="YZ31" s="14"/>
      <c r="ZA31" s="14"/>
      <c r="ZB31" s="14"/>
      <c r="ZC31" s="14"/>
      <c r="ZD31" s="14"/>
      <c r="ZE31" s="14"/>
      <c r="ZF31" s="14"/>
      <c r="ZG31" s="14"/>
      <c r="ZH31" s="14"/>
      <c r="ZI31" s="14"/>
      <c r="ZJ31" s="14"/>
      <c r="ZK31" s="14"/>
      <c r="ZL31" s="14"/>
      <c r="ZM31" s="14"/>
      <c r="ZN31" s="14"/>
      <c r="ZO31" s="14"/>
      <c r="ZP31" s="14"/>
      <c r="ZQ31" s="14"/>
      <c r="ZR31" s="14"/>
      <c r="ZS31" s="14"/>
      <c r="ZT31" s="14"/>
      <c r="ZU31" s="14"/>
      <c r="ZV31" s="14"/>
      <c r="ZW31" s="14"/>
      <c r="ZX31" s="14"/>
      <c r="ZY31" s="14"/>
      <c r="ZZ31" s="14"/>
      <c r="AAA31" s="14"/>
      <c r="AAB31" s="14"/>
    </row>
    <row r="32" spans="1:704" s="13" customFormat="1" ht="15" customHeight="1" x14ac:dyDescent="0.2">
      <c r="A32" s="33"/>
      <c r="B32" s="110"/>
      <c r="C32" s="38" t="s">
        <v>3</v>
      </c>
      <c r="D32" s="39">
        <f t="shared" si="5"/>
        <v>2510.799</v>
      </c>
      <c r="E32" s="41">
        <v>248</v>
      </c>
      <c r="F32" s="41">
        <v>566.077</v>
      </c>
      <c r="G32" s="41">
        <v>770.03</v>
      </c>
      <c r="H32" s="41">
        <v>926.69200000000001</v>
      </c>
      <c r="I32" s="26"/>
      <c r="J32" s="26"/>
      <c r="K32" s="26"/>
      <c r="L32" s="26"/>
      <c r="M32" s="26"/>
      <c r="N32" s="26"/>
      <c r="O32" s="26"/>
      <c r="P32" s="26"/>
      <c r="Q32" s="26"/>
      <c r="R32" s="21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  <c r="NV32" s="14"/>
      <c r="NW32" s="14"/>
      <c r="NX32" s="14"/>
      <c r="NY32" s="14"/>
      <c r="NZ32" s="14"/>
      <c r="OA32" s="14"/>
      <c r="OB32" s="14"/>
      <c r="OC32" s="14"/>
      <c r="OD32" s="14"/>
      <c r="OE32" s="14"/>
      <c r="OF32" s="14"/>
      <c r="OG32" s="14"/>
      <c r="OH32" s="14"/>
      <c r="OI32" s="14"/>
      <c r="OJ32" s="14"/>
      <c r="OK32" s="14"/>
      <c r="OL32" s="14"/>
      <c r="OM32" s="14"/>
      <c r="ON32" s="14"/>
      <c r="OO32" s="14"/>
      <c r="OP32" s="14"/>
      <c r="OQ32" s="14"/>
      <c r="OR32" s="14"/>
      <c r="OS32" s="14"/>
      <c r="OT32" s="14"/>
      <c r="OU32" s="14"/>
      <c r="OV32" s="14"/>
      <c r="OW32" s="14"/>
      <c r="OX32" s="14"/>
      <c r="OY32" s="14"/>
      <c r="OZ32" s="14"/>
      <c r="PA32" s="14"/>
      <c r="PB32" s="14"/>
      <c r="PC32" s="14"/>
      <c r="PD32" s="14"/>
      <c r="PE32" s="14"/>
      <c r="PF32" s="14"/>
      <c r="PG32" s="14"/>
      <c r="PH32" s="14"/>
      <c r="PI32" s="14"/>
      <c r="PJ32" s="14"/>
      <c r="PK32" s="14"/>
      <c r="PL32" s="14"/>
      <c r="PM32" s="14"/>
      <c r="PN32" s="14"/>
      <c r="PO32" s="14"/>
      <c r="PP32" s="14"/>
      <c r="PQ32" s="14"/>
      <c r="PR32" s="14"/>
      <c r="PS32" s="14"/>
      <c r="PT32" s="14"/>
      <c r="PU32" s="14"/>
      <c r="PV32" s="14"/>
      <c r="PW32" s="14"/>
      <c r="PX32" s="14"/>
      <c r="PY32" s="14"/>
      <c r="PZ32" s="14"/>
      <c r="QA32" s="14"/>
      <c r="QB32" s="14"/>
      <c r="QC32" s="14"/>
      <c r="QD32" s="14"/>
      <c r="QE32" s="14"/>
      <c r="QF32" s="14"/>
      <c r="QG32" s="14"/>
      <c r="QH32" s="14"/>
      <c r="QI32" s="14"/>
      <c r="QJ32" s="14"/>
      <c r="QK32" s="14"/>
      <c r="QL32" s="14"/>
      <c r="QM32" s="14"/>
      <c r="QN32" s="14"/>
      <c r="QO32" s="14"/>
      <c r="QP32" s="14"/>
      <c r="QQ32" s="14"/>
      <c r="QR32" s="14"/>
      <c r="QS32" s="14"/>
      <c r="QT32" s="14"/>
      <c r="QU32" s="14"/>
      <c r="QV32" s="14"/>
      <c r="QW32" s="14"/>
      <c r="QX32" s="14"/>
      <c r="QY32" s="14"/>
      <c r="QZ32" s="14"/>
      <c r="RA32" s="14"/>
      <c r="RB32" s="14"/>
      <c r="RC32" s="14"/>
      <c r="RD32" s="14"/>
      <c r="RE32" s="14"/>
      <c r="RF32" s="14"/>
      <c r="RG32" s="14"/>
      <c r="RH32" s="14"/>
      <c r="RI32" s="14"/>
      <c r="RJ32" s="14"/>
      <c r="RK32" s="14"/>
      <c r="RL32" s="14"/>
      <c r="RM32" s="14"/>
      <c r="RN32" s="14"/>
      <c r="RO32" s="14"/>
      <c r="RP32" s="14"/>
      <c r="RQ32" s="14"/>
      <c r="RR32" s="14"/>
      <c r="RS32" s="14"/>
      <c r="RT32" s="14"/>
      <c r="RU32" s="14"/>
      <c r="RV32" s="14"/>
      <c r="RW32" s="14"/>
      <c r="RX32" s="14"/>
      <c r="RY32" s="14"/>
      <c r="RZ32" s="14"/>
      <c r="SA32" s="14"/>
      <c r="SB32" s="14"/>
      <c r="SC32" s="14"/>
      <c r="SD32" s="14"/>
      <c r="SE32" s="14"/>
      <c r="SF32" s="14"/>
      <c r="SG32" s="14"/>
      <c r="SH32" s="14"/>
      <c r="SI32" s="14"/>
      <c r="SJ32" s="14"/>
      <c r="SK32" s="14"/>
      <c r="SL32" s="14"/>
      <c r="SM32" s="14"/>
      <c r="SN32" s="14"/>
      <c r="SO32" s="14"/>
      <c r="SP32" s="14"/>
      <c r="SQ32" s="14"/>
      <c r="SR32" s="14"/>
      <c r="SS32" s="14"/>
      <c r="ST32" s="14"/>
      <c r="SU32" s="14"/>
      <c r="SV32" s="14"/>
      <c r="SW32" s="14"/>
      <c r="SX32" s="14"/>
      <c r="SY32" s="14"/>
      <c r="SZ32" s="14"/>
      <c r="TA32" s="14"/>
      <c r="TB32" s="14"/>
      <c r="TC32" s="14"/>
      <c r="TD32" s="14"/>
      <c r="TE32" s="14"/>
      <c r="TF32" s="14"/>
      <c r="TG32" s="14"/>
      <c r="TH32" s="14"/>
      <c r="TI32" s="14"/>
      <c r="TJ32" s="14"/>
      <c r="TK32" s="14"/>
      <c r="TL32" s="14"/>
      <c r="TM32" s="14"/>
      <c r="TN32" s="14"/>
      <c r="TO32" s="14"/>
      <c r="TP32" s="14"/>
      <c r="TQ32" s="14"/>
      <c r="TR32" s="14"/>
      <c r="TS32" s="14"/>
      <c r="TT32" s="14"/>
      <c r="TU32" s="14"/>
      <c r="TV32" s="14"/>
      <c r="TW32" s="14"/>
      <c r="TX32" s="14"/>
      <c r="TY32" s="14"/>
      <c r="TZ32" s="14"/>
      <c r="UA32" s="14"/>
      <c r="UB32" s="14"/>
      <c r="UC32" s="14"/>
      <c r="UD32" s="14"/>
      <c r="UE32" s="14"/>
      <c r="UF32" s="14"/>
      <c r="UG32" s="14"/>
      <c r="UH32" s="14"/>
      <c r="UI32" s="14"/>
      <c r="UJ32" s="14"/>
      <c r="UK32" s="14"/>
      <c r="UL32" s="14"/>
      <c r="UM32" s="14"/>
      <c r="UN32" s="14"/>
      <c r="UO32" s="14"/>
      <c r="UP32" s="14"/>
      <c r="UQ32" s="14"/>
      <c r="UR32" s="14"/>
      <c r="US32" s="14"/>
      <c r="UT32" s="14"/>
      <c r="UU32" s="14"/>
      <c r="UV32" s="14"/>
      <c r="UW32" s="14"/>
      <c r="UX32" s="14"/>
      <c r="UY32" s="14"/>
      <c r="UZ32" s="14"/>
      <c r="VA32" s="14"/>
      <c r="VB32" s="14"/>
      <c r="VC32" s="14"/>
      <c r="VD32" s="14"/>
      <c r="VE32" s="14"/>
      <c r="VF32" s="14"/>
      <c r="VG32" s="14"/>
      <c r="VH32" s="14"/>
      <c r="VI32" s="14"/>
      <c r="VJ32" s="14"/>
      <c r="VK32" s="14"/>
      <c r="VL32" s="14"/>
      <c r="VM32" s="14"/>
      <c r="VN32" s="14"/>
      <c r="VO32" s="14"/>
      <c r="VP32" s="14"/>
      <c r="VQ32" s="14"/>
      <c r="VR32" s="14"/>
      <c r="VS32" s="14"/>
      <c r="VT32" s="14"/>
      <c r="VU32" s="14"/>
      <c r="VV32" s="14"/>
      <c r="VW32" s="14"/>
      <c r="VX32" s="14"/>
      <c r="VY32" s="14"/>
      <c r="VZ32" s="14"/>
      <c r="WA32" s="14"/>
      <c r="WB32" s="14"/>
      <c r="WC32" s="14"/>
      <c r="WD32" s="14"/>
      <c r="WE32" s="14"/>
      <c r="WF32" s="14"/>
      <c r="WG32" s="14"/>
      <c r="WH32" s="14"/>
      <c r="WI32" s="14"/>
      <c r="WJ32" s="14"/>
      <c r="WK32" s="14"/>
      <c r="WL32" s="14"/>
      <c r="WM32" s="14"/>
      <c r="WN32" s="14"/>
      <c r="WO32" s="14"/>
      <c r="WP32" s="14"/>
      <c r="WQ32" s="14"/>
      <c r="WR32" s="14"/>
      <c r="WS32" s="14"/>
      <c r="WT32" s="14"/>
      <c r="WU32" s="14"/>
      <c r="WV32" s="14"/>
      <c r="WW32" s="14"/>
      <c r="WX32" s="14"/>
      <c r="WY32" s="14"/>
      <c r="WZ32" s="14"/>
      <c r="XA32" s="14"/>
      <c r="XB32" s="14"/>
      <c r="XC32" s="14"/>
      <c r="XD32" s="14"/>
      <c r="XE32" s="14"/>
      <c r="XF32" s="14"/>
      <c r="XG32" s="14"/>
      <c r="XH32" s="14"/>
      <c r="XI32" s="14"/>
      <c r="XJ32" s="14"/>
      <c r="XK32" s="14"/>
      <c r="XL32" s="14"/>
      <c r="XM32" s="14"/>
      <c r="XN32" s="14"/>
      <c r="XO32" s="14"/>
      <c r="XP32" s="14"/>
      <c r="XQ32" s="14"/>
      <c r="XR32" s="14"/>
      <c r="XS32" s="14"/>
      <c r="XT32" s="14"/>
      <c r="XU32" s="14"/>
      <c r="XV32" s="14"/>
      <c r="XW32" s="14"/>
      <c r="XX32" s="14"/>
      <c r="XY32" s="14"/>
      <c r="XZ32" s="14"/>
      <c r="YA32" s="14"/>
      <c r="YB32" s="14"/>
      <c r="YC32" s="14"/>
      <c r="YD32" s="14"/>
      <c r="YE32" s="14"/>
      <c r="YF32" s="14"/>
      <c r="YG32" s="14"/>
      <c r="YH32" s="14"/>
      <c r="YI32" s="14"/>
      <c r="YJ32" s="14"/>
      <c r="YK32" s="14"/>
      <c r="YL32" s="14"/>
      <c r="YM32" s="14"/>
      <c r="YN32" s="14"/>
      <c r="YO32" s="14"/>
      <c r="YP32" s="14"/>
      <c r="YQ32" s="14"/>
      <c r="YR32" s="14"/>
      <c r="YS32" s="14"/>
      <c r="YT32" s="14"/>
      <c r="YU32" s="14"/>
      <c r="YV32" s="14"/>
      <c r="YW32" s="14"/>
      <c r="YX32" s="14"/>
      <c r="YY32" s="14"/>
      <c r="YZ32" s="14"/>
      <c r="ZA32" s="14"/>
      <c r="ZB32" s="14"/>
      <c r="ZC32" s="14"/>
      <c r="ZD32" s="14"/>
      <c r="ZE32" s="14"/>
      <c r="ZF32" s="14"/>
      <c r="ZG32" s="14"/>
      <c r="ZH32" s="14"/>
      <c r="ZI32" s="14"/>
      <c r="ZJ32" s="14"/>
      <c r="ZK32" s="14"/>
      <c r="ZL32" s="14"/>
      <c r="ZM32" s="14"/>
      <c r="ZN32" s="14"/>
      <c r="ZO32" s="14"/>
      <c r="ZP32" s="14"/>
      <c r="ZQ32" s="14"/>
      <c r="ZR32" s="14"/>
      <c r="ZS32" s="14"/>
      <c r="ZT32" s="14"/>
      <c r="ZU32" s="14"/>
      <c r="ZV32" s="14"/>
      <c r="ZW32" s="14"/>
      <c r="ZX32" s="14"/>
      <c r="ZY32" s="14"/>
      <c r="ZZ32" s="14"/>
      <c r="AAA32" s="14"/>
      <c r="AAB32" s="14"/>
    </row>
    <row r="33" spans="1:704" s="13" customFormat="1" ht="15" customHeight="1" x14ac:dyDescent="0.2">
      <c r="A33" s="33"/>
      <c r="B33" s="110"/>
      <c r="C33" s="38" t="s">
        <v>4</v>
      </c>
      <c r="D33" s="39">
        <f t="shared" si="5"/>
        <v>0</v>
      </c>
      <c r="E33" s="41"/>
      <c r="F33" s="41"/>
      <c r="G33" s="41"/>
      <c r="H33" s="41"/>
      <c r="I33" s="26"/>
      <c r="J33" s="26"/>
      <c r="K33" s="26"/>
      <c r="L33" s="26"/>
      <c r="M33" s="26"/>
      <c r="N33" s="26"/>
      <c r="O33" s="26"/>
      <c r="P33" s="26"/>
      <c r="Q33" s="26"/>
      <c r="R33" s="21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  <c r="NV33" s="14"/>
      <c r="NW33" s="14"/>
      <c r="NX33" s="14"/>
      <c r="NY33" s="14"/>
      <c r="NZ33" s="14"/>
      <c r="OA33" s="14"/>
      <c r="OB33" s="14"/>
      <c r="OC33" s="14"/>
      <c r="OD33" s="14"/>
      <c r="OE33" s="14"/>
      <c r="OF33" s="14"/>
      <c r="OG33" s="14"/>
      <c r="OH33" s="14"/>
      <c r="OI33" s="14"/>
      <c r="OJ33" s="14"/>
      <c r="OK33" s="14"/>
      <c r="OL33" s="14"/>
      <c r="OM33" s="14"/>
      <c r="ON33" s="14"/>
      <c r="OO33" s="14"/>
      <c r="OP33" s="14"/>
      <c r="OQ33" s="14"/>
      <c r="OR33" s="14"/>
      <c r="OS33" s="14"/>
      <c r="OT33" s="14"/>
      <c r="OU33" s="14"/>
      <c r="OV33" s="14"/>
      <c r="OW33" s="14"/>
      <c r="OX33" s="14"/>
      <c r="OY33" s="14"/>
      <c r="OZ33" s="14"/>
      <c r="PA33" s="14"/>
      <c r="PB33" s="14"/>
      <c r="PC33" s="14"/>
      <c r="PD33" s="14"/>
      <c r="PE33" s="14"/>
      <c r="PF33" s="14"/>
      <c r="PG33" s="14"/>
      <c r="PH33" s="14"/>
      <c r="PI33" s="14"/>
      <c r="PJ33" s="14"/>
      <c r="PK33" s="14"/>
      <c r="PL33" s="14"/>
      <c r="PM33" s="14"/>
      <c r="PN33" s="14"/>
      <c r="PO33" s="14"/>
      <c r="PP33" s="14"/>
      <c r="PQ33" s="14"/>
      <c r="PR33" s="14"/>
      <c r="PS33" s="14"/>
      <c r="PT33" s="14"/>
      <c r="PU33" s="14"/>
      <c r="PV33" s="14"/>
      <c r="PW33" s="14"/>
      <c r="PX33" s="14"/>
      <c r="PY33" s="14"/>
      <c r="PZ33" s="14"/>
      <c r="QA33" s="14"/>
      <c r="QB33" s="14"/>
      <c r="QC33" s="14"/>
      <c r="QD33" s="14"/>
      <c r="QE33" s="14"/>
      <c r="QF33" s="14"/>
      <c r="QG33" s="14"/>
      <c r="QH33" s="14"/>
      <c r="QI33" s="14"/>
      <c r="QJ33" s="14"/>
      <c r="QK33" s="14"/>
      <c r="QL33" s="14"/>
      <c r="QM33" s="14"/>
      <c r="QN33" s="14"/>
      <c r="QO33" s="14"/>
      <c r="QP33" s="14"/>
      <c r="QQ33" s="14"/>
      <c r="QR33" s="14"/>
      <c r="QS33" s="14"/>
      <c r="QT33" s="14"/>
      <c r="QU33" s="14"/>
      <c r="QV33" s="14"/>
      <c r="QW33" s="14"/>
      <c r="QX33" s="14"/>
      <c r="QY33" s="14"/>
      <c r="QZ33" s="14"/>
      <c r="RA33" s="14"/>
      <c r="RB33" s="14"/>
      <c r="RC33" s="14"/>
      <c r="RD33" s="14"/>
      <c r="RE33" s="14"/>
      <c r="RF33" s="14"/>
      <c r="RG33" s="14"/>
      <c r="RH33" s="14"/>
      <c r="RI33" s="14"/>
      <c r="RJ33" s="14"/>
      <c r="RK33" s="14"/>
      <c r="RL33" s="14"/>
      <c r="RM33" s="14"/>
      <c r="RN33" s="14"/>
      <c r="RO33" s="14"/>
      <c r="RP33" s="14"/>
      <c r="RQ33" s="14"/>
      <c r="RR33" s="14"/>
      <c r="RS33" s="14"/>
      <c r="RT33" s="14"/>
      <c r="RU33" s="14"/>
      <c r="RV33" s="14"/>
      <c r="RW33" s="14"/>
      <c r="RX33" s="14"/>
      <c r="RY33" s="14"/>
      <c r="RZ33" s="14"/>
      <c r="SA33" s="14"/>
      <c r="SB33" s="14"/>
      <c r="SC33" s="14"/>
      <c r="SD33" s="14"/>
      <c r="SE33" s="14"/>
      <c r="SF33" s="14"/>
      <c r="SG33" s="14"/>
      <c r="SH33" s="14"/>
      <c r="SI33" s="14"/>
      <c r="SJ33" s="14"/>
      <c r="SK33" s="14"/>
      <c r="SL33" s="14"/>
      <c r="SM33" s="14"/>
      <c r="SN33" s="14"/>
      <c r="SO33" s="14"/>
      <c r="SP33" s="14"/>
      <c r="SQ33" s="14"/>
      <c r="SR33" s="14"/>
      <c r="SS33" s="14"/>
      <c r="ST33" s="14"/>
      <c r="SU33" s="14"/>
      <c r="SV33" s="14"/>
      <c r="SW33" s="14"/>
      <c r="SX33" s="14"/>
      <c r="SY33" s="14"/>
      <c r="SZ33" s="14"/>
      <c r="TA33" s="14"/>
      <c r="TB33" s="14"/>
      <c r="TC33" s="14"/>
      <c r="TD33" s="14"/>
      <c r="TE33" s="14"/>
      <c r="TF33" s="14"/>
      <c r="TG33" s="14"/>
      <c r="TH33" s="14"/>
      <c r="TI33" s="14"/>
      <c r="TJ33" s="14"/>
      <c r="TK33" s="14"/>
      <c r="TL33" s="14"/>
      <c r="TM33" s="14"/>
      <c r="TN33" s="14"/>
      <c r="TO33" s="14"/>
      <c r="TP33" s="14"/>
      <c r="TQ33" s="14"/>
      <c r="TR33" s="14"/>
      <c r="TS33" s="14"/>
      <c r="TT33" s="14"/>
      <c r="TU33" s="14"/>
      <c r="TV33" s="14"/>
      <c r="TW33" s="14"/>
      <c r="TX33" s="14"/>
      <c r="TY33" s="14"/>
      <c r="TZ33" s="14"/>
      <c r="UA33" s="14"/>
      <c r="UB33" s="14"/>
      <c r="UC33" s="14"/>
      <c r="UD33" s="14"/>
      <c r="UE33" s="14"/>
      <c r="UF33" s="14"/>
      <c r="UG33" s="14"/>
      <c r="UH33" s="14"/>
      <c r="UI33" s="14"/>
      <c r="UJ33" s="14"/>
      <c r="UK33" s="14"/>
      <c r="UL33" s="14"/>
      <c r="UM33" s="14"/>
      <c r="UN33" s="14"/>
      <c r="UO33" s="14"/>
      <c r="UP33" s="14"/>
      <c r="UQ33" s="14"/>
      <c r="UR33" s="14"/>
      <c r="US33" s="14"/>
      <c r="UT33" s="14"/>
      <c r="UU33" s="14"/>
      <c r="UV33" s="14"/>
      <c r="UW33" s="14"/>
      <c r="UX33" s="14"/>
      <c r="UY33" s="14"/>
      <c r="UZ33" s="14"/>
      <c r="VA33" s="14"/>
      <c r="VB33" s="14"/>
      <c r="VC33" s="14"/>
      <c r="VD33" s="14"/>
      <c r="VE33" s="14"/>
      <c r="VF33" s="14"/>
      <c r="VG33" s="14"/>
      <c r="VH33" s="14"/>
      <c r="VI33" s="14"/>
      <c r="VJ33" s="14"/>
      <c r="VK33" s="14"/>
      <c r="VL33" s="14"/>
      <c r="VM33" s="14"/>
      <c r="VN33" s="14"/>
      <c r="VO33" s="14"/>
      <c r="VP33" s="14"/>
      <c r="VQ33" s="14"/>
      <c r="VR33" s="14"/>
      <c r="VS33" s="14"/>
      <c r="VT33" s="14"/>
      <c r="VU33" s="14"/>
      <c r="VV33" s="14"/>
      <c r="VW33" s="14"/>
      <c r="VX33" s="14"/>
      <c r="VY33" s="14"/>
      <c r="VZ33" s="14"/>
      <c r="WA33" s="14"/>
      <c r="WB33" s="14"/>
      <c r="WC33" s="14"/>
      <c r="WD33" s="14"/>
      <c r="WE33" s="14"/>
      <c r="WF33" s="14"/>
      <c r="WG33" s="14"/>
      <c r="WH33" s="14"/>
      <c r="WI33" s="14"/>
      <c r="WJ33" s="14"/>
      <c r="WK33" s="14"/>
      <c r="WL33" s="14"/>
      <c r="WM33" s="14"/>
      <c r="WN33" s="14"/>
      <c r="WO33" s="14"/>
      <c r="WP33" s="14"/>
      <c r="WQ33" s="14"/>
      <c r="WR33" s="14"/>
      <c r="WS33" s="14"/>
      <c r="WT33" s="14"/>
      <c r="WU33" s="14"/>
      <c r="WV33" s="14"/>
      <c r="WW33" s="14"/>
      <c r="WX33" s="14"/>
      <c r="WY33" s="14"/>
      <c r="WZ33" s="14"/>
      <c r="XA33" s="14"/>
      <c r="XB33" s="14"/>
      <c r="XC33" s="14"/>
      <c r="XD33" s="14"/>
      <c r="XE33" s="14"/>
      <c r="XF33" s="14"/>
      <c r="XG33" s="14"/>
      <c r="XH33" s="14"/>
      <c r="XI33" s="14"/>
      <c r="XJ33" s="14"/>
      <c r="XK33" s="14"/>
      <c r="XL33" s="14"/>
      <c r="XM33" s="14"/>
      <c r="XN33" s="14"/>
      <c r="XO33" s="14"/>
      <c r="XP33" s="14"/>
      <c r="XQ33" s="14"/>
      <c r="XR33" s="14"/>
      <c r="XS33" s="14"/>
      <c r="XT33" s="14"/>
      <c r="XU33" s="14"/>
      <c r="XV33" s="14"/>
      <c r="XW33" s="14"/>
      <c r="XX33" s="14"/>
      <c r="XY33" s="14"/>
      <c r="XZ33" s="14"/>
      <c r="YA33" s="14"/>
      <c r="YB33" s="14"/>
      <c r="YC33" s="14"/>
      <c r="YD33" s="14"/>
      <c r="YE33" s="14"/>
      <c r="YF33" s="14"/>
      <c r="YG33" s="14"/>
      <c r="YH33" s="14"/>
      <c r="YI33" s="14"/>
      <c r="YJ33" s="14"/>
      <c r="YK33" s="14"/>
      <c r="YL33" s="14"/>
      <c r="YM33" s="14"/>
      <c r="YN33" s="14"/>
      <c r="YO33" s="14"/>
      <c r="YP33" s="14"/>
      <c r="YQ33" s="14"/>
      <c r="YR33" s="14"/>
      <c r="YS33" s="14"/>
      <c r="YT33" s="14"/>
      <c r="YU33" s="14"/>
      <c r="YV33" s="14"/>
      <c r="YW33" s="14"/>
      <c r="YX33" s="14"/>
      <c r="YY33" s="14"/>
      <c r="YZ33" s="14"/>
      <c r="ZA33" s="14"/>
      <c r="ZB33" s="14"/>
      <c r="ZC33" s="14"/>
      <c r="ZD33" s="14"/>
      <c r="ZE33" s="14"/>
      <c r="ZF33" s="14"/>
      <c r="ZG33" s="14"/>
      <c r="ZH33" s="14"/>
      <c r="ZI33" s="14"/>
      <c r="ZJ33" s="14"/>
      <c r="ZK33" s="14"/>
      <c r="ZL33" s="14"/>
      <c r="ZM33" s="14"/>
      <c r="ZN33" s="14"/>
      <c r="ZO33" s="14"/>
      <c r="ZP33" s="14"/>
      <c r="ZQ33" s="14"/>
      <c r="ZR33" s="14"/>
      <c r="ZS33" s="14"/>
      <c r="ZT33" s="14"/>
      <c r="ZU33" s="14"/>
      <c r="ZV33" s="14"/>
      <c r="ZW33" s="14"/>
      <c r="ZX33" s="14"/>
      <c r="ZY33" s="14"/>
      <c r="ZZ33" s="14"/>
      <c r="AAA33" s="14"/>
      <c r="AAB33" s="14"/>
    </row>
    <row r="34" spans="1:704" s="13" customFormat="1" ht="15" customHeight="1" x14ac:dyDescent="0.2">
      <c r="A34" s="33"/>
      <c r="B34" s="109" t="s">
        <v>75</v>
      </c>
      <c r="C34" s="37" t="s">
        <v>1</v>
      </c>
      <c r="D34" s="39">
        <f t="shared" si="5"/>
        <v>726.1149999999999</v>
      </c>
      <c r="E34" s="40">
        <f t="shared" ref="E34" si="10">E36+E35</f>
        <v>114.831</v>
      </c>
      <c r="F34" s="40">
        <v>127.542</v>
      </c>
      <c r="G34" s="40">
        <v>361.87</v>
      </c>
      <c r="H34" s="40">
        <v>121.872</v>
      </c>
      <c r="I34" s="26"/>
      <c r="J34" s="26"/>
      <c r="K34" s="26"/>
      <c r="L34" s="26"/>
      <c r="M34" s="26"/>
      <c r="N34" s="26"/>
      <c r="O34" s="26"/>
      <c r="P34" s="26"/>
      <c r="Q34" s="26"/>
      <c r="R34" s="21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  <c r="NV34" s="14"/>
      <c r="NW34" s="14"/>
      <c r="NX34" s="14"/>
      <c r="NY34" s="14"/>
      <c r="NZ34" s="14"/>
      <c r="OA34" s="14"/>
      <c r="OB34" s="14"/>
      <c r="OC34" s="14"/>
      <c r="OD34" s="14"/>
      <c r="OE34" s="14"/>
      <c r="OF34" s="14"/>
      <c r="OG34" s="14"/>
      <c r="OH34" s="14"/>
      <c r="OI34" s="14"/>
      <c r="OJ34" s="14"/>
      <c r="OK34" s="14"/>
      <c r="OL34" s="14"/>
      <c r="OM34" s="14"/>
      <c r="ON34" s="14"/>
      <c r="OO34" s="14"/>
      <c r="OP34" s="14"/>
      <c r="OQ34" s="14"/>
      <c r="OR34" s="14"/>
      <c r="OS34" s="14"/>
      <c r="OT34" s="14"/>
      <c r="OU34" s="14"/>
      <c r="OV34" s="14"/>
      <c r="OW34" s="14"/>
      <c r="OX34" s="14"/>
      <c r="OY34" s="14"/>
      <c r="OZ34" s="14"/>
      <c r="PA34" s="14"/>
      <c r="PB34" s="14"/>
      <c r="PC34" s="14"/>
      <c r="PD34" s="14"/>
      <c r="PE34" s="14"/>
      <c r="PF34" s="14"/>
      <c r="PG34" s="14"/>
      <c r="PH34" s="14"/>
      <c r="PI34" s="14"/>
      <c r="PJ34" s="14"/>
      <c r="PK34" s="14"/>
      <c r="PL34" s="14"/>
      <c r="PM34" s="14"/>
      <c r="PN34" s="14"/>
      <c r="PO34" s="14"/>
      <c r="PP34" s="14"/>
      <c r="PQ34" s="14"/>
      <c r="PR34" s="14"/>
      <c r="PS34" s="14"/>
      <c r="PT34" s="14"/>
      <c r="PU34" s="14"/>
      <c r="PV34" s="14"/>
      <c r="PW34" s="14"/>
      <c r="PX34" s="14"/>
      <c r="PY34" s="14"/>
      <c r="PZ34" s="14"/>
      <c r="QA34" s="14"/>
      <c r="QB34" s="14"/>
      <c r="QC34" s="14"/>
      <c r="QD34" s="14"/>
      <c r="QE34" s="14"/>
      <c r="QF34" s="14"/>
      <c r="QG34" s="14"/>
      <c r="QH34" s="14"/>
      <c r="QI34" s="14"/>
      <c r="QJ34" s="14"/>
      <c r="QK34" s="14"/>
      <c r="QL34" s="14"/>
      <c r="QM34" s="14"/>
      <c r="QN34" s="14"/>
      <c r="QO34" s="14"/>
      <c r="QP34" s="14"/>
      <c r="QQ34" s="14"/>
      <c r="QR34" s="14"/>
      <c r="QS34" s="14"/>
      <c r="QT34" s="14"/>
      <c r="QU34" s="14"/>
      <c r="QV34" s="14"/>
      <c r="QW34" s="14"/>
      <c r="QX34" s="14"/>
      <c r="QY34" s="14"/>
      <c r="QZ34" s="14"/>
      <c r="RA34" s="14"/>
      <c r="RB34" s="14"/>
      <c r="RC34" s="14"/>
      <c r="RD34" s="14"/>
      <c r="RE34" s="14"/>
      <c r="RF34" s="14"/>
      <c r="RG34" s="14"/>
      <c r="RH34" s="14"/>
      <c r="RI34" s="14"/>
      <c r="RJ34" s="14"/>
      <c r="RK34" s="14"/>
      <c r="RL34" s="14"/>
      <c r="RM34" s="14"/>
      <c r="RN34" s="14"/>
      <c r="RO34" s="14"/>
      <c r="RP34" s="14"/>
      <c r="RQ34" s="14"/>
      <c r="RR34" s="14"/>
      <c r="RS34" s="14"/>
      <c r="RT34" s="14"/>
      <c r="RU34" s="14"/>
      <c r="RV34" s="14"/>
      <c r="RW34" s="14"/>
      <c r="RX34" s="14"/>
      <c r="RY34" s="14"/>
      <c r="RZ34" s="14"/>
      <c r="SA34" s="14"/>
      <c r="SB34" s="14"/>
      <c r="SC34" s="14"/>
      <c r="SD34" s="14"/>
      <c r="SE34" s="14"/>
      <c r="SF34" s="14"/>
      <c r="SG34" s="14"/>
      <c r="SH34" s="14"/>
      <c r="SI34" s="14"/>
      <c r="SJ34" s="14"/>
      <c r="SK34" s="14"/>
      <c r="SL34" s="14"/>
      <c r="SM34" s="14"/>
      <c r="SN34" s="14"/>
      <c r="SO34" s="14"/>
      <c r="SP34" s="14"/>
      <c r="SQ34" s="14"/>
      <c r="SR34" s="14"/>
      <c r="SS34" s="14"/>
      <c r="ST34" s="14"/>
      <c r="SU34" s="14"/>
      <c r="SV34" s="14"/>
      <c r="SW34" s="14"/>
      <c r="SX34" s="14"/>
      <c r="SY34" s="14"/>
      <c r="SZ34" s="14"/>
      <c r="TA34" s="14"/>
      <c r="TB34" s="14"/>
      <c r="TC34" s="14"/>
      <c r="TD34" s="14"/>
      <c r="TE34" s="14"/>
      <c r="TF34" s="14"/>
      <c r="TG34" s="14"/>
      <c r="TH34" s="14"/>
      <c r="TI34" s="14"/>
      <c r="TJ34" s="14"/>
      <c r="TK34" s="14"/>
      <c r="TL34" s="14"/>
      <c r="TM34" s="14"/>
      <c r="TN34" s="14"/>
      <c r="TO34" s="14"/>
      <c r="TP34" s="14"/>
      <c r="TQ34" s="14"/>
      <c r="TR34" s="14"/>
      <c r="TS34" s="14"/>
      <c r="TT34" s="14"/>
      <c r="TU34" s="14"/>
      <c r="TV34" s="14"/>
      <c r="TW34" s="14"/>
      <c r="TX34" s="14"/>
      <c r="TY34" s="14"/>
      <c r="TZ34" s="14"/>
      <c r="UA34" s="14"/>
      <c r="UB34" s="14"/>
      <c r="UC34" s="14"/>
      <c r="UD34" s="14"/>
      <c r="UE34" s="14"/>
      <c r="UF34" s="14"/>
      <c r="UG34" s="14"/>
      <c r="UH34" s="14"/>
      <c r="UI34" s="14"/>
      <c r="UJ34" s="14"/>
      <c r="UK34" s="14"/>
      <c r="UL34" s="14"/>
      <c r="UM34" s="14"/>
      <c r="UN34" s="14"/>
      <c r="UO34" s="14"/>
      <c r="UP34" s="14"/>
      <c r="UQ34" s="14"/>
      <c r="UR34" s="14"/>
      <c r="US34" s="14"/>
      <c r="UT34" s="14"/>
      <c r="UU34" s="14"/>
      <c r="UV34" s="14"/>
      <c r="UW34" s="14"/>
      <c r="UX34" s="14"/>
      <c r="UY34" s="14"/>
      <c r="UZ34" s="14"/>
      <c r="VA34" s="14"/>
      <c r="VB34" s="14"/>
      <c r="VC34" s="14"/>
      <c r="VD34" s="14"/>
      <c r="VE34" s="14"/>
      <c r="VF34" s="14"/>
      <c r="VG34" s="14"/>
      <c r="VH34" s="14"/>
      <c r="VI34" s="14"/>
      <c r="VJ34" s="14"/>
      <c r="VK34" s="14"/>
      <c r="VL34" s="14"/>
      <c r="VM34" s="14"/>
      <c r="VN34" s="14"/>
      <c r="VO34" s="14"/>
      <c r="VP34" s="14"/>
      <c r="VQ34" s="14"/>
      <c r="VR34" s="14"/>
      <c r="VS34" s="14"/>
      <c r="VT34" s="14"/>
      <c r="VU34" s="14"/>
      <c r="VV34" s="14"/>
      <c r="VW34" s="14"/>
      <c r="VX34" s="14"/>
      <c r="VY34" s="14"/>
      <c r="VZ34" s="14"/>
      <c r="WA34" s="14"/>
      <c r="WB34" s="14"/>
      <c r="WC34" s="14"/>
      <c r="WD34" s="14"/>
      <c r="WE34" s="14"/>
      <c r="WF34" s="14"/>
      <c r="WG34" s="14"/>
      <c r="WH34" s="14"/>
      <c r="WI34" s="14"/>
      <c r="WJ34" s="14"/>
      <c r="WK34" s="14"/>
      <c r="WL34" s="14"/>
      <c r="WM34" s="14"/>
      <c r="WN34" s="14"/>
      <c r="WO34" s="14"/>
      <c r="WP34" s="14"/>
      <c r="WQ34" s="14"/>
      <c r="WR34" s="14"/>
      <c r="WS34" s="14"/>
      <c r="WT34" s="14"/>
      <c r="WU34" s="14"/>
      <c r="WV34" s="14"/>
      <c r="WW34" s="14"/>
      <c r="WX34" s="14"/>
      <c r="WY34" s="14"/>
      <c r="WZ34" s="14"/>
      <c r="XA34" s="14"/>
      <c r="XB34" s="14"/>
      <c r="XC34" s="14"/>
      <c r="XD34" s="14"/>
      <c r="XE34" s="14"/>
      <c r="XF34" s="14"/>
      <c r="XG34" s="14"/>
      <c r="XH34" s="14"/>
      <c r="XI34" s="14"/>
      <c r="XJ34" s="14"/>
      <c r="XK34" s="14"/>
      <c r="XL34" s="14"/>
      <c r="XM34" s="14"/>
      <c r="XN34" s="14"/>
      <c r="XO34" s="14"/>
      <c r="XP34" s="14"/>
      <c r="XQ34" s="14"/>
      <c r="XR34" s="14"/>
      <c r="XS34" s="14"/>
      <c r="XT34" s="14"/>
      <c r="XU34" s="14"/>
      <c r="XV34" s="14"/>
      <c r="XW34" s="14"/>
      <c r="XX34" s="14"/>
      <c r="XY34" s="14"/>
      <c r="XZ34" s="14"/>
      <c r="YA34" s="14"/>
      <c r="YB34" s="14"/>
      <c r="YC34" s="14"/>
      <c r="YD34" s="14"/>
      <c r="YE34" s="14"/>
      <c r="YF34" s="14"/>
      <c r="YG34" s="14"/>
      <c r="YH34" s="14"/>
      <c r="YI34" s="14"/>
      <c r="YJ34" s="14"/>
      <c r="YK34" s="14"/>
      <c r="YL34" s="14"/>
      <c r="YM34" s="14"/>
      <c r="YN34" s="14"/>
      <c r="YO34" s="14"/>
      <c r="YP34" s="14"/>
      <c r="YQ34" s="14"/>
      <c r="YR34" s="14"/>
      <c r="YS34" s="14"/>
      <c r="YT34" s="14"/>
      <c r="YU34" s="14"/>
      <c r="YV34" s="14"/>
      <c r="YW34" s="14"/>
      <c r="YX34" s="14"/>
      <c r="YY34" s="14"/>
      <c r="YZ34" s="14"/>
      <c r="ZA34" s="14"/>
      <c r="ZB34" s="14"/>
      <c r="ZC34" s="14"/>
      <c r="ZD34" s="14"/>
      <c r="ZE34" s="14"/>
      <c r="ZF34" s="14"/>
      <c r="ZG34" s="14"/>
      <c r="ZH34" s="14"/>
      <c r="ZI34" s="14"/>
      <c r="ZJ34" s="14"/>
      <c r="ZK34" s="14"/>
      <c r="ZL34" s="14"/>
      <c r="ZM34" s="14"/>
      <c r="ZN34" s="14"/>
      <c r="ZO34" s="14"/>
      <c r="ZP34" s="14"/>
      <c r="ZQ34" s="14"/>
      <c r="ZR34" s="14"/>
      <c r="ZS34" s="14"/>
      <c r="ZT34" s="14"/>
      <c r="ZU34" s="14"/>
      <c r="ZV34" s="14"/>
      <c r="ZW34" s="14"/>
      <c r="ZX34" s="14"/>
      <c r="ZY34" s="14"/>
      <c r="ZZ34" s="14"/>
      <c r="AAA34" s="14"/>
      <c r="AAB34" s="14"/>
    </row>
    <row r="35" spans="1:704" s="13" customFormat="1" ht="15" customHeight="1" x14ac:dyDescent="0.2">
      <c r="A35" s="33"/>
      <c r="B35" s="110"/>
      <c r="C35" s="38" t="s">
        <v>2</v>
      </c>
      <c r="D35" s="39">
        <f t="shared" si="5"/>
        <v>0</v>
      </c>
      <c r="E35" s="41"/>
      <c r="F35" s="41"/>
      <c r="G35" s="41"/>
      <c r="H35" s="41">
        <v>0</v>
      </c>
      <c r="I35" s="26"/>
      <c r="J35" s="26"/>
      <c r="K35" s="26"/>
      <c r="L35" s="26"/>
      <c r="M35" s="26"/>
      <c r="N35" s="26"/>
      <c r="O35" s="26"/>
      <c r="P35" s="26"/>
      <c r="Q35" s="26"/>
      <c r="R35" s="21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  <c r="NV35" s="14"/>
      <c r="NW35" s="14"/>
      <c r="NX35" s="14"/>
      <c r="NY35" s="14"/>
      <c r="NZ35" s="14"/>
      <c r="OA35" s="14"/>
      <c r="OB35" s="14"/>
      <c r="OC35" s="14"/>
      <c r="OD35" s="14"/>
      <c r="OE35" s="14"/>
      <c r="OF35" s="14"/>
      <c r="OG35" s="14"/>
      <c r="OH35" s="14"/>
      <c r="OI35" s="14"/>
      <c r="OJ35" s="14"/>
      <c r="OK35" s="14"/>
      <c r="OL35" s="14"/>
      <c r="OM35" s="14"/>
      <c r="ON35" s="14"/>
      <c r="OO35" s="14"/>
      <c r="OP35" s="14"/>
      <c r="OQ35" s="14"/>
      <c r="OR35" s="14"/>
      <c r="OS35" s="14"/>
      <c r="OT35" s="14"/>
      <c r="OU35" s="14"/>
      <c r="OV35" s="14"/>
      <c r="OW35" s="14"/>
      <c r="OX35" s="14"/>
      <c r="OY35" s="14"/>
      <c r="OZ35" s="14"/>
      <c r="PA35" s="14"/>
      <c r="PB35" s="14"/>
      <c r="PC35" s="14"/>
      <c r="PD35" s="14"/>
      <c r="PE35" s="14"/>
      <c r="PF35" s="14"/>
      <c r="PG35" s="14"/>
      <c r="PH35" s="14"/>
      <c r="PI35" s="14"/>
      <c r="PJ35" s="14"/>
      <c r="PK35" s="14"/>
      <c r="PL35" s="14"/>
      <c r="PM35" s="14"/>
      <c r="PN35" s="14"/>
      <c r="PO35" s="14"/>
      <c r="PP35" s="14"/>
      <c r="PQ35" s="14"/>
      <c r="PR35" s="14"/>
      <c r="PS35" s="14"/>
      <c r="PT35" s="14"/>
      <c r="PU35" s="14"/>
      <c r="PV35" s="14"/>
      <c r="PW35" s="14"/>
      <c r="PX35" s="14"/>
      <c r="PY35" s="14"/>
      <c r="PZ35" s="14"/>
      <c r="QA35" s="14"/>
      <c r="QB35" s="14"/>
      <c r="QC35" s="14"/>
      <c r="QD35" s="14"/>
      <c r="QE35" s="14"/>
      <c r="QF35" s="14"/>
      <c r="QG35" s="14"/>
      <c r="QH35" s="14"/>
      <c r="QI35" s="14"/>
      <c r="QJ35" s="14"/>
      <c r="QK35" s="14"/>
      <c r="QL35" s="14"/>
      <c r="QM35" s="14"/>
      <c r="QN35" s="14"/>
      <c r="QO35" s="14"/>
      <c r="QP35" s="14"/>
      <c r="QQ35" s="14"/>
      <c r="QR35" s="14"/>
      <c r="QS35" s="14"/>
      <c r="QT35" s="14"/>
      <c r="QU35" s="14"/>
      <c r="QV35" s="14"/>
      <c r="QW35" s="14"/>
      <c r="QX35" s="14"/>
      <c r="QY35" s="14"/>
      <c r="QZ35" s="14"/>
      <c r="RA35" s="14"/>
      <c r="RB35" s="14"/>
      <c r="RC35" s="14"/>
      <c r="RD35" s="14"/>
      <c r="RE35" s="14"/>
      <c r="RF35" s="14"/>
      <c r="RG35" s="14"/>
      <c r="RH35" s="14"/>
      <c r="RI35" s="14"/>
      <c r="RJ35" s="14"/>
      <c r="RK35" s="14"/>
      <c r="RL35" s="14"/>
      <c r="RM35" s="14"/>
      <c r="RN35" s="14"/>
      <c r="RO35" s="14"/>
      <c r="RP35" s="14"/>
      <c r="RQ35" s="14"/>
      <c r="RR35" s="14"/>
      <c r="RS35" s="14"/>
      <c r="RT35" s="14"/>
      <c r="RU35" s="14"/>
      <c r="RV35" s="14"/>
      <c r="RW35" s="14"/>
      <c r="RX35" s="14"/>
      <c r="RY35" s="14"/>
      <c r="RZ35" s="14"/>
      <c r="SA35" s="14"/>
      <c r="SB35" s="14"/>
      <c r="SC35" s="14"/>
      <c r="SD35" s="14"/>
      <c r="SE35" s="14"/>
      <c r="SF35" s="14"/>
      <c r="SG35" s="14"/>
      <c r="SH35" s="14"/>
      <c r="SI35" s="14"/>
      <c r="SJ35" s="14"/>
      <c r="SK35" s="14"/>
      <c r="SL35" s="14"/>
      <c r="SM35" s="14"/>
      <c r="SN35" s="14"/>
      <c r="SO35" s="14"/>
      <c r="SP35" s="14"/>
      <c r="SQ35" s="14"/>
      <c r="SR35" s="14"/>
      <c r="SS35" s="14"/>
      <c r="ST35" s="14"/>
      <c r="SU35" s="14"/>
      <c r="SV35" s="14"/>
      <c r="SW35" s="14"/>
      <c r="SX35" s="14"/>
      <c r="SY35" s="14"/>
      <c r="SZ35" s="14"/>
      <c r="TA35" s="14"/>
      <c r="TB35" s="14"/>
      <c r="TC35" s="14"/>
      <c r="TD35" s="14"/>
      <c r="TE35" s="14"/>
      <c r="TF35" s="14"/>
      <c r="TG35" s="14"/>
      <c r="TH35" s="14"/>
      <c r="TI35" s="14"/>
      <c r="TJ35" s="14"/>
      <c r="TK35" s="14"/>
      <c r="TL35" s="14"/>
      <c r="TM35" s="14"/>
      <c r="TN35" s="14"/>
      <c r="TO35" s="14"/>
      <c r="TP35" s="14"/>
      <c r="TQ35" s="14"/>
      <c r="TR35" s="14"/>
      <c r="TS35" s="14"/>
      <c r="TT35" s="14"/>
      <c r="TU35" s="14"/>
      <c r="TV35" s="14"/>
      <c r="TW35" s="14"/>
      <c r="TX35" s="14"/>
      <c r="TY35" s="14"/>
      <c r="TZ35" s="14"/>
      <c r="UA35" s="14"/>
      <c r="UB35" s="14"/>
      <c r="UC35" s="14"/>
      <c r="UD35" s="14"/>
      <c r="UE35" s="14"/>
      <c r="UF35" s="14"/>
      <c r="UG35" s="14"/>
      <c r="UH35" s="14"/>
      <c r="UI35" s="14"/>
      <c r="UJ35" s="14"/>
      <c r="UK35" s="14"/>
      <c r="UL35" s="14"/>
      <c r="UM35" s="14"/>
      <c r="UN35" s="14"/>
      <c r="UO35" s="14"/>
      <c r="UP35" s="14"/>
      <c r="UQ35" s="14"/>
      <c r="UR35" s="14"/>
      <c r="US35" s="14"/>
      <c r="UT35" s="14"/>
      <c r="UU35" s="14"/>
      <c r="UV35" s="14"/>
      <c r="UW35" s="14"/>
      <c r="UX35" s="14"/>
      <c r="UY35" s="14"/>
      <c r="UZ35" s="14"/>
      <c r="VA35" s="14"/>
      <c r="VB35" s="14"/>
      <c r="VC35" s="14"/>
      <c r="VD35" s="14"/>
      <c r="VE35" s="14"/>
      <c r="VF35" s="14"/>
      <c r="VG35" s="14"/>
      <c r="VH35" s="14"/>
      <c r="VI35" s="14"/>
      <c r="VJ35" s="14"/>
      <c r="VK35" s="14"/>
      <c r="VL35" s="14"/>
      <c r="VM35" s="14"/>
      <c r="VN35" s="14"/>
      <c r="VO35" s="14"/>
      <c r="VP35" s="14"/>
      <c r="VQ35" s="14"/>
      <c r="VR35" s="14"/>
      <c r="VS35" s="14"/>
      <c r="VT35" s="14"/>
      <c r="VU35" s="14"/>
      <c r="VV35" s="14"/>
      <c r="VW35" s="14"/>
      <c r="VX35" s="14"/>
      <c r="VY35" s="14"/>
      <c r="VZ35" s="14"/>
      <c r="WA35" s="14"/>
      <c r="WB35" s="14"/>
      <c r="WC35" s="14"/>
      <c r="WD35" s="14"/>
      <c r="WE35" s="14"/>
      <c r="WF35" s="14"/>
      <c r="WG35" s="14"/>
      <c r="WH35" s="14"/>
      <c r="WI35" s="14"/>
      <c r="WJ35" s="14"/>
      <c r="WK35" s="14"/>
      <c r="WL35" s="14"/>
      <c r="WM35" s="14"/>
      <c r="WN35" s="14"/>
      <c r="WO35" s="14"/>
      <c r="WP35" s="14"/>
      <c r="WQ35" s="14"/>
      <c r="WR35" s="14"/>
      <c r="WS35" s="14"/>
      <c r="WT35" s="14"/>
      <c r="WU35" s="14"/>
      <c r="WV35" s="14"/>
      <c r="WW35" s="14"/>
      <c r="WX35" s="14"/>
      <c r="WY35" s="14"/>
      <c r="WZ35" s="14"/>
      <c r="XA35" s="14"/>
      <c r="XB35" s="14"/>
      <c r="XC35" s="14"/>
      <c r="XD35" s="14"/>
      <c r="XE35" s="14"/>
      <c r="XF35" s="14"/>
      <c r="XG35" s="14"/>
      <c r="XH35" s="14"/>
      <c r="XI35" s="14"/>
      <c r="XJ35" s="14"/>
      <c r="XK35" s="14"/>
      <c r="XL35" s="14"/>
      <c r="XM35" s="14"/>
      <c r="XN35" s="14"/>
      <c r="XO35" s="14"/>
      <c r="XP35" s="14"/>
      <c r="XQ35" s="14"/>
      <c r="XR35" s="14"/>
      <c r="XS35" s="14"/>
      <c r="XT35" s="14"/>
      <c r="XU35" s="14"/>
      <c r="XV35" s="14"/>
      <c r="XW35" s="14"/>
      <c r="XX35" s="14"/>
      <c r="XY35" s="14"/>
      <c r="XZ35" s="14"/>
      <c r="YA35" s="14"/>
      <c r="YB35" s="14"/>
      <c r="YC35" s="14"/>
      <c r="YD35" s="14"/>
      <c r="YE35" s="14"/>
      <c r="YF35" s="14"/>
      <c r="YG35" s="14"/>
      <c r="YH35" s="14"/>
      <c r="YI35" s="14"/>
      <c r="YJ35" s="14"/>
      <c r="YK35" s="14"/>
      <c r="YL35" s="14"/>
      <c r="YM35" s="14"/>
      <c r="YN35" s="14"/>
      <c r="YO35" s="14"/>
      <c r="YP35" s="14"/>
      <c r="YQ35" s="14"/>
      <c r="YR35" s="14"/>
      <c r="YS35" s="14"/>
      <c r="YT35" s="14"/>
      <c r="YU35" s="14"/>
      <c r="YV35" s="14"/>
      <c r="YW35" s="14"/>
      <c r="YX35" s="14"/>
      <c r="YY35" s="14"/>
      <c r="YZ35" s="14"/>
      <c r="ZA35" s="14"/>
      <c r="ZB35" s="14"/>
      <c r="ZC35" s="14"/>
      <c r="ZD35" s="14"/>
      <c r="ZE35" s="14"/>
      <c r="ZF35" s="14"/>
      <c r="ZG35" s="14"/>
      <c r="ZH35" s="14"/>
      <c r="ZI35" s="14"/>
      <c r="ZJ35" s="14"/>
      <c r="ZK35" s="14"/>
      <c r="ZL35" s="14"/>
      <c r="ZM35" s="14"/>
      <c r="ZN35" s="14"/>
      <c r="ZO35" s="14"/>
      <c r="ZP35" s="14"/>
      <c r="ZQ35" s="14"/>
      <c r="ZR35" s="14"/>
      <c r="ZS35" s="14"/>
      <c r="ZT35" s="14"/>
      <c r="ZU35" s="14"/>
      <c r="ZV35" s="14"/>
      <c r="ZW35" s="14"/>
      <c r="ZX35" s="14"/>
      <c r="ZY35" s="14"/>
      <c r="ZZ35" s="14"/>
      <c r="AAA35" s="14"/>
      <c r="AAB35" s="14"/>
    </row>
    <row r="36" spans="1:704" s="13" customFormat="1" ht="15" customHeight="1" x14ac:dyDescent="0.2">
      <c r="A36" s="33"/>
      <c r="B36" s="110"/>
      <c r="C36" s="38" t="s">
        <v>3</v>
      </c>
      <c r="D36" s="39">
        <f t="shared" si="5"/>
        <v>726.1149999999999</v>
      </c>
      <c r="E36" s="41">
        <v>114.831</v>
      </c>
      <c r="F36" s="41">
        <v>127.542</v>
      </c>
      <c r="G36" s="41">
        <v>361.87</v>
      </c>
      <c r="H36" s="41">
        <v>121.872</v>
      </c>
      <c r="I36" s="26"/>
      <c r="J36" s="26"/>
      <c r="K36" s="26"/>
      <c r="L36" s="26"/>
      <c r="M36" s="26"/>
      <c r="N36" s="26"/>
      <c r="O36" s="26"/>
      <c r="P36" s="26"/>
      <c r="Q36" s="26"/>
      <c r="R36" s="21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  <c r="NV36" s="14"/>
      <c r="NW36" s="14"/>
      <c r="NX36" s="14"/>
      <c r="NY36" s="14"/>
      <c r="NZ36" s="14"/>
      <c r="OA36" s="14"/>
      <c r="OB36" s="14"/>
      <c r="OC36" s="14"/>
      <c r="OD36" s="14"/>
      <c r="OE36" s="14"/>
      <c r="OF36" s="14"/>
      <c r="OG36" s="14"/>
      <c r="OH36" s="14"/>
      <c r="OI36" s="14"/>
      <c r="OJ36" s="14"/>
      <c r="OK36" s="14"/>
      <c r="OL36" s="14"/>
      <c r="OM36" s="14"/>
      <c r="ON36" s="14"/>
      <c r="OO36" s="14"/>
      <c r="OP36" s="14"/>
      <c r="OQ36" s="14"/>
      <c r="OR36" s="14"/>
      <c r="OS36" s="14"/>
      <c r="OT36" s="14"/>
      <c r="OU36" s="14"/>
      <c r="OV36" s="14"/>
      <c r="OW36" s="14"/>
      <c r="OX36" s="14"/>
      <c r="OY36" s="14"/>
      <c r="OZ36" s="14"/>
      <c r="PA36" s="14"/>
      <c r="PB36" s="14"/>
      <c r="PC36" s="14"/>
      <c r="PD36" s="14"/>
      <c r="PE36" s="14"/>
      <c r="PF36" s="14"/>
      <c r="PG36" s="14"/>
      <c r="PH36" s="14"/>
      <c r="PI36" s="14"/>
      <c r="PJ36" s="14"/>
      <c r="PK36" s="14"/>
      <c r="PL36" s="14"/>
      <c r="PM36" s="14"/>
      <c r="PN36" s="14"/>
      <c r="PO36" s="14"/>
      <c r="PP36" s="14"/>
      <c r="PQ36" s="14"/>
      <c r="PR36" s="14"/>
      <c r="PS36" s="14"/>
      <c r="PT36" s="14"/>
      <c r="PU36" s="14"/>
      <c r="PV36" s="14"/>
      <c r="PW36" s="14"/>
      <c r="PX36" s="14"/>
      <c r="PY36" s="14"/>
      <c r="PZ36" s="14"/>
      <c r="QA36" s="14"/>
      <c r="QB36" s="14"/>
      <c r="QC36" s="14"/>
      <c r="QD36" s="14"/>
      <c r="QE36" s="14"/>
      <c r="QF36" s="14"/>
      <c r="QG36" s="14"/>
      <c r="QH36" s="14"/>
      <c r="QI36" s="14"/>
      <c r="QJ36" s="14"/>
      <c r="QK36" s="14"/>
      <c r="QL36" s="14"/>
      <c r="QM36" s="14"/>
      <c r="QN36" s="14"/>
      <c r="QO36" s="14"/>
      <c r="QP36" s="14"/>
      <c r="QQ36" s="14"/>
      <c r="QR36" s="14"/>
      <c r="QS36" s="14"/>
      <c r="QT36" s="14"/>
      <c r="QU36" s="14"/>
      <c r="QV36" s="14"/>
      <c r="QW36" s="14"/>
      <c r="QX36" s="14"/>
      <c r="QY36" s="14"/>
      <c r="QZ36" s="14"/>
      <c r="RA36" s="14"/>
      <c r="RB36" s="14"/>
      <c r="RC36" s="14"/>
      <c r="RD36" s="14"/>
      <c r="RE36" s="14"/>
      <c r="RF36" s="14"/>
      <c r="RG36" s="14"/>
      <c r="RH36" s="14"/>
      <c r="RI36" s="14"/>
      <c r="RJ36" s="14"/>
      <c r="RK36" s="14"/>
      <c r="RL36" s="14"/>
      <c r="RM36" s="14"/>
      <c r="RN36" s="14"/>
      <c r="RO36" s="14"/>
      <c r="RP36" s="14"/>
      <c r="RQ36" s="14"/>
      <c r="RR36" s="14"/>
      <c r="RS36" s="14"/>
      <c r="RT36" s="14"/>
      <c r="RU36" s="14"/>
      <c r="RV36" s="14"/>
      <c r="RW36" s="14"/>
      <c r="RX36" s="14"/>
      <c r="RY36" s="14"/>
      <c r="RZ36" s="14"/>
      <c r="SA36" s="14"/>
      <c r="SB36" s="14"/>
      <c r="SC36" s="14"/>
      <c r="SD36" s="14"/>
      <c r="SE36" s="14"/>
      <c r="SF36" s="14"/>
      <c r="SG36" s="14"/>
      <c r="SH36" s="14"/>
      <c r="SI36" s="14"/>
      <c r="SJ36" s="14"/>
      <c r="SK36" s="14"/>
      <c r="SL36" s="14"/>
      <c r="SM36" s="14"/>
      <c r="SN36" s="14"/>
      <c r="SO36" s="14"/>
      <c r="SP36" s="14"/>
      <c r="SQ36" s="14"/>
      <c r="SR36" s="14"/>
      <c r="SS36" s="14"/>
      <c r="ST36" s="14"/>
      <c r="SU36" s="14"/>
      <c r="SV36" s="14"/>
      <c r="SW36" s="14"/>
      <c r="SX36" s="14"/>
      <c r="SY36" s="14"/>
      <c r="SZ36" s="14"/>
      <c r="TA36" s="14"/>
      <c r="TB36" s="14"/>
      <c r="TC36" s="14"/>
      <c r="TD36" s="14"/>
      <c r="TE36" s="14"/>
      <c r="TF36" s="14"/>
      <c r="TG36" s="14"/>
      <c r="TH36" s="14"/>
      <c r="TI36" s="14"/>
      <c r="TJ36" s="14"/>
      <c r="TK36" s="14"/>
      <c r="TL36" s="14"/>
      <c r="TM36" s="14"/>
      <c r="TN36" s="14"/>
      <c r="TO36" s="14"/>
      <c r="TP36" s="14"/>
      <c r="TQ36" s="14"/>
      <c r="TR36" s="14"/>
      <c r="TS36" s="14"/>
      <c r="TT36" s="14"/>
      <c r="TU36" s="14"/>
      <c r="TV36" s="14"/>
      <c r="TW36" s="14"/>
      <c r="TX36" s="14"/>
      <c r="TY36" s="14"/>
      <c r="TZ36" s="14"/>
      <c r="UA36" s="14"/>
      <c r="UB36" s="14"/>
      <c r="UC36" s="14"/>
      <c r="UD36" s="14"/>
      <c r="UE36" s="14"/>
      <c r="UF36" s="14"/>
      <c r="UG36" s="14"/>
      <c r="UH36" s="14"/>
      <c r="UI36" s="14"/>
      <c r="UJ36" s="14"/>
      <c r="UK36" s="14"/>
      <c r="UL36" s="14"/>
      <c r="UM36" s="14"/>
      <c r="UN36" s="14"/>
      <c r="UO36" s="14"/>
      <c r="UP36" s="14"/>
      <c r="UQ36" s="14"/>
      <c r="UR36" s="14"/>
      <c r="US36" s="14"/>
      <c r="UT36" s="14"/>
      <c r="UU36" s="14"/>
      <c r="UV36" s="14"/>
      <c r="UW36" s="14"/>
      <c r="UX36" s="14"/>
      <c r="UY36" s="14"/>
      <c r="UZ36" s="14"/>
      <c r="VA36" s="14"/>
      <c r="VB36" s="14"/>
      <c r="VC36" s="14"/>
      <c r="VD36" s="14"/>
      <c r="VE36" s="14"/>
      <c r="VF36" s="14"/>
      <c r="VG36" s="14"/>
      <c r="VH36" s="14"/>
      <c r="VI36" s="14"/>
      <c r="VJ36" s="14"/>
      <c r="VK36" s="14"/>
      <c r="VL36" s="14"/>
      <c r="VM36" s="14"/>
      <c r="VN36" s="14"/>
      <c r="VO36" s="14"/>
      <c r="VP36" s="14"/>
      <c r="VQ36" s="14"/>
      <c r="VR36" s="14"/>
      <c r="VS36" s="14"/>
      <c r="VT36" s="14"/>
      <c r="VU36" s="14"/>
      <c r="VV36" s="14"/>
      <c r="VW36" s="14"/>
      <c r="VX36" s="14"/>
      <c r="VY36" s="14"/>
      <c r="VZ36" s="14"/>
      <c r="WA36" s="14"/>
      <c r="WB36" s="14"/>
      <c r="WC36" s="14"/>
      <c r="WD36" s="14"/>
      <c r="WE36" s="14"/>
      <c r="WF36" s="14"/>
      <c r="WG36" s="14"/>
      <c r="WH36" s="14"/>
      <c r="WI36" s="14"/>
      <c r="WJ36" s="14"/>
      <c r="WK36" s="14"/>
      <c r="WL36" s="14"/>
      <c r="WM36" s="14"/>
      <c r="WN36" s="14"/>
      <c r="WO36" s="14"/>
      <c r="WP36" s="14"/>
      <c r="WQ36" s="14"/>
      <c r="WR36" s="14"/>
      <c r="WS36" s="14"/>
      <c r="WT36" s="14"/>
      <c r="WU36" s="14"/>
      <c r="WV36" s="14"/>
      <c r="WW36" s="14"/>
      <c r="WX36" s="14"/>
      <c r="WY36" s="14"/>
      <c r="WZ36" s="14"/>
      <c r="XA36" s="14"/>
      <c r="XB36" s="14"/>
      <c r="XC36" s="14"/>
      <c r="XD36" s="14"/>
      <c r="XE36" s="14"/>
      <c r="XF36" s="14"/>
      <c r="XG36" s="14"/>
      <c r="XH36" s="14"/>
      <c r="XI36" s="14"/>
      <c r="XJ36" s="14"/>
      <c r="XK36" s="14"/>
      <c r="XL36" s="14"/>
      <c r="XM36" s="14"/>
      <c r="XN36" s="14"/>
      <c r="XO36" s="14"/>
      <c r="XP36" s="14"/>
      <c r="XQ36" s="14"/>
      <c r="XR36" s="14"/>
      <c r="XS36" s="14"/>
      <c r="XT36" s="14"/>
      <c r="XU36" s="14"/>
      <c r="XV36" s="14"/>
      <c r="XW36" s="14"/>
      <c r="XX36" s="14"/>
      <c r="XY36" s="14"/>
      <c r="XZ36" s="14"/>
      <c r="YA36" s="14"/>
      <c r="YB36" s="14"/>
      <c r="YC36" s="14"/>
      <c r="YD36" s="14"/>
      <c r="YE36" s="14"/>
      <c r="YF36" s="14"/>
      <c r="YG36" s="14"/>
      <c r="YH36" s="14"/>
      <c r="YI36" s="14"/>
      <c r="YJ36" s="14"/>
      <c r="YK36" s="14"/>
      <c r="YL36" s="14"/>
      <c r="YM36" s="14"/>
      <c r="YN36" s="14"/>
      <c r="YO36" s="14"/>
      <c r="YP36" s="14"/>
      <c r="YQ36" s="14"/>
      <c r="YR36" s="14"/>
      <c r="YS36" s="14"/>
      <c r="YT36" s="14"/>
      <c r="YU36" s="14"/>
      <c r="YV36" s="14"/>
      <c r="YW36" s="14"/>
      <c r="YX36" s="14"/>
      <c r="YY36" s="14"/>
      <c r="YZ36" s="14"/>
      <c r="ZA36" s="14"/>
      <c r="ZB36" s="14"/>
      <c r="ZC36" s="14"/>
      <c r="ZD36" s="14"/>
      <c r="ZE36" s="14"/>
      <c r="ZF36" s="14"/>
      <c r="ZG36" s="14"/>
      <c r="ZH36" s="14"/>
      <c r="ZI36" s="14"/>
      <c r="ZJ36" s="14"/>
      <c r="ZK36" s="14"/>
      <c r="ZL36" s="14"/>
      <c r="ZM36" s="14"/>
      <c r="ZN36" s="14"/>
      <c r="ZO36" s="14"/>
      <c r="ZP36" s="14"/>
      <c r="ZQ36" s="14"/>
      <c r="ZR36" s="14"/>
      <c r="ZS36" s="14"/>
      <c r="ZT36" s="14"/>
      <c r="ZU36" s="14"/>
      <c r="ZV36" s="14"/>
      <c r="ZW36" s="14"/>
      <c r="ZX36" s="14"/>
      <c r="ZY36" s="14"/>
      <c r="ZZ36" s="14"/>
      <c r="AAA36" s="14"/>
      <c r="AAB36" s="14"/>
    </row>
    <row r="37" spans="1:704" s="13" customFormat="1" ht="15" customHeight="1" x14ac:dyDescent="0.2">
      <c r="A37" s="33"/>
      <c r="B37" s="110"/>
      <c r="C37" s="38" t="s">
        <v>4</v>
      </c>
      <c r="D37" s="39">
        <f t="shared" si="5"/>
        <v>0</v>
      </c>
      <c r="E37" s="41"/>
      <c r="F37" s="41"/>
      <c r="G37" s="41"/>
      <c r="H37" s="41"/>
      <c r="I37" s="26"/>
      <c r="J37" s="26"/>
      <c r="K37" s="26"/>
      <c r="L37" s="26"/>
      <c r="M37" s="26"/>
      <c r="N37" s="26"/>
      <c r="O37" s="26"/>
      <c r="P37" s="26"/>
      <c r="Q37" s="26"/>
      <c r="R37" s="21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  <c r="NV37" s="14"/>
      <c r="NW37" s="14"/>
      <c r="NX37" s="14"/>
      <c r="NY37" s="14"/>
      <c r="NZ37" s="14"/>
      <c r="OA37" s="14"/>
      <c r="OB37" s="14"/>
      <c r="OC37" s="14"/>
      <c r="OD37" s="14"/>
      <c r="OE37" s="14"/>
      <c r="OF37" s="14"/>
      <c r="OG37" s="14"/>
      <c r="OH37" s="14"/>
      <c r="OI37" s="14"/>
      <c r="OJ37" s="14"/>
      <c r="OK37" s="14"/>
      <c r="OL37" s="14"/>
      <c r="OM37" s="14"/>
      <c r="ON37" s="14"/>
      <c r="OO37" s="14"/>
      <c r="OP37" s="14"/>
      <c r="OQ37" s="14"/>
      <c r="OR37" s="14"/>
      <c r="OS37" s="14"/>
      <c r="OT37" s="14"/>
      <c r="OU37" s="14"/>
      <c r="OV37" s="14"/>
      <c r="OW37" s="14"/>
      <c r="OX37" s="14"/>
      <c r="OY37" s="14"/>
      <c r="OZ37" s="14"/>
      <c r="PA37" s="14"/>
      <c r="PB37" s="14"/>
      <c r="PC37" s="14"/>
      <c r="PD37" s="14"/>
      <c r="PE37" s="14"/>
      <c r="PF37" s="14"/>
      <c r="PG37" s="14"/>
      <c r="PH37" s="14"/>
      <c r="PI37" s="14"/>
      <c r="PJ37" s="14"/>
      <c r="PK37" s="14"/>
      <c r="PL37" s="14"/>
      <c r="PM37" s="14"/>
      <c r="PN37" s="14"/>
      <c r="PO37" s="14"/>
      <c r="PP37" s="14"/>
      <c r="PQ37" s="14"/>
      <c r="PR37" s="14"/>
      <c r="PS37" s="14"/>
      <c r="PT37" s="14"/>
      <c r="PU37" s="14"/>
      <c r="PV37" s="14"/>
      <c r="PW37" s="14"/>
      <c r="PX37" s="14"/>
      <c r="PY37" s="14"/>
      <c r="PZ37" s="14"/>
      <c r="QA37" s="14"/>
      <c r="QB37" s="14"/>
      <c r="QC37" s="14"/>
      <c r="QD37" s="14"/>
      <c r="QE37" s="14"/>
      <c r="QF37" s="14"/>
      <c r="QG37" s="14"/>
      <c r="QH37" s="14"/>
      <c r="QI37" s="14"/>
      <c r="QJ37" s="14"/>
      <c r="QK37" s="14"/>
      <c r="QL37" s="14"/>
      <c r="QM37" s="14"/>
      <c r="QN37" s="14"/>
      <c r="QO37" s="14"/>
      <c r="QP37" s="14"/>
      <c r="QQ37" s="14"/>
      <c r="QR37" s="14"/>
      <c r="QS37" s="14"/>
      <c r="QT37" s="14"/>
      <c r="QU37" s="14"/>
      <c r="QV37" s="14"/>
      <c r="QW37" s="14"/>
      <c r="QX37" s="14"/>
      <c r="QY37" s="14"/>
      <c r="QZ37" s="14"/>
      <c r="RA37" s="14"/>
      <c r="RB37" s="14"/>
      <c r="RC37" s="14"/>
      <c r="RD37" s="14"/>
      <c r="RE37" s="14"/>
      <c r="RF37" s="14"/>
      <c r="RG37" s="14"/>
      <c r="RH37" s="14"/>
      <c r="RI37" s="14"/>
      <c r="RJ37" s="14"/>
      <c r="RK37" s="14"/>
      <c r="RL37" s="14"/>
      <c r="RM37" s="14"/>
      <c r="RN37" s="14"/>
      <c r="RO37" s="14"/>
      <c r="RP37" s="14"/>
      <c r="RQ37" s="14"/>
      <c r="RR37" s="14"/>
      <c r="RS37" s="14"/>
      <c r="RT37" s="14"/>
      <c r="RU37" s="14"/>
      <c r="RV37" s="14"/>
      <c r="RW37" s="14"/>
      <c r="RX37" s="14"/>
      <c r="RY37" s="14"/>
      <c r="RZ37" s="14"/>
      <c r="SA37" s="14"/>
      <c r="SB37" s="14"/>
      <c r="SC37" s="14"/>
      <c r="SD37" s="14"/>
      <c r="SE37" s="14"/>
      <c r="SF37" s="14"/>
      <c r="SG37" s="14"/>
      <c r="SH37" s="14"/>
      <c r="SI37" s="14"/>
      <c r="SJ37" s="14"/>
      <c r="SK37" s="14"/>
      <c r="SL37" s="14"/>
      <c r="SM37" s="14"/>
      <c r="SN37" s="14"/>
      <c r="SO37" s="14"/>
      <c r="SP37" s="14"/>
      <c r="SQ37" s="14"/>
      <c r="SR37" s="14"/>
      <c r="SS37" s="14"/>
      <c r="ST37" s="14"/>
      <c r="SU37" s="14"/>
      <c r="SV37" s="14"/>
      <c r="SW37" s="14"/>
      <c r="SX37" s="14"/>
      <c r="SY37" s="14"/>
      <c r="SZ37" s="14"/>
      <c r="TA37" s="14"/>
      <c r="TB37" s="14"/>
      <c r="TC37" s="14"/>
      <c r="TD37" s="14"/>
      <c r="TE37" s="14"/>
      <c r="TF37" s="14"/>
      <c r="TG37" s="14"/>
      <c r="TH37" s="14"/>
      <c r="TI37" s="14"/>
      <c r="TJ37" s="14"/>
      <c r="TK37" s="14"/>
      <c r="TL37" s="14"/>
      <c r="TM37" s="14"/>
      <c r="TN37" s="14"/>
      <c r="TO37" s="14"/>
      <c r="TP37" s="14"/>
      <c r="TQ37" s="14"/>
      <c r="TR37" s="14"/>
      <c r="TS37" s="14"/>
      <c r="TT37" s="14"/>
      <c r="TU37" s="14"/>
      <c r="TV37" s="14"/>
      <c r="TW37" s="14"/>
      <c r="TX37" s="14"/>
      <c r="TY37" s="14"/>
      <c r="TZ37" s="14"/>
      <c r="UA37" s="14"/>
      <c r="UB37" s="14"/>
      <c r="UC37" s="14"/>
      <c r="UD37" s="14"/>
      <c r="UE37" s="14"/>
      <c r="UF37" s="14"/>
      <c r="UG37" s="14"/>
      <c r="UH37" s="14"/>
      <c r="UI37" s="14"/>
      <c r="UJ37" s="14"/>
      <c r="UK37" s="14"/>
      <c r="UL37" s="14"/>
      <c r="UM37" s="14"/>
      <c r="UN37" s="14"/>
      <c r="UO37" s="14"/>
      <c r="UP37" s="14"/>
      <c r="UQ37" s="14"/>
      <c r="UR37" s="14"/>
      <c r="US37" s="14"/>
      <c r="UT37" s="14"/>
      <c r="UU37" s="14"/>
      <c r="UV37" s="14"/>
      <c r="UW37" s="14"/>
      <c r="UX37" s="14"/>
      <c r="UY37" s="14"/>
      <c r="UZ37" s="14"/>
      <c r="VA37" s="14"/>
      <c r="VB37" s="14"/>
      <c r="VC37" s="14"/>
      <c r="VD37" s="14"/>
      <c r="VE37" s="14"/>
      <c r="VF37" s="14"/>
      <c r="VG37" s="14"/>
      <c r="VH37" s="14"/>
      <c r="VI37" s="14"/>
      <c r="VJ37" s="14"/>
      <c r="VK37" s="14"/>
      <c r="VL37" s="14"/>
      <c r="VM37" s="14"/>
      <c r="VN37" s="14"/>
      <c r="VO37" s="14"/>
      <c r="VP37" s="14"/>
      <c r="VQ37" s="14"/>
      <c r="VR37" s="14"/>
      <c r="VS37" s="14"/>
      <c r="VT37" s="14"/>
      <c r="VU37" s="14"/>
      <c r="VV37" s="14"/>
      <c r="VW37" s="14"/>
      <c r="VX37" s="14"/>
      <c r="VY37" s="14"/>
      <c r="VZ37" s="14"/>
      <c r="WA37" s="14"/>
      <c r="WB37" s="14"/>
      <c r="WC37" s="14"/>
      <c r="WD37" s="14"/>
      <c r="WE37" s="14"/>
      <c r="WF37" s="14"/>
      <c r="WG37" s="14"/>
      <c r="WH37" s="14"/>
      <c r="WI37" s="14"/>
      <c r="WJ37" s="14"/>
      <c r="WK37" s="14"/>
      <c r="WL37" s="14"/>
      <c r="WM37" s="14"/>
      <c r="WN37" s="14"/>
      <c r="WO37" s="14"/>
      <c r="WP37" s="14"/>
      <c r="WQ37" s="14"/>
      <c r="WR37" s="14"/>
      <c r="WS37" s="14"/>
      <c r="WT37" s="14"/>
      <c r="WU37" s="14"/>
      <c r="WV37" s="14"/>
      <c r="WW37" s="14"/>
      <c r="WX37" s="14"/>
      <c r="WY37" s="14"/>
      <c r="WZ37" s="14"/>
      <c r="XA37" s="14"/>
      <c r="XB37" s="14"/>
      <c r="XC37" s="14"/>
      <c r="XD37" s="14"/>
      <c r="XE37" s="14"/>
      <c r="XF37" s="14"/>
      <c r="XG37" s="14"/>
      <c r="XH37" s="14"/>
      <c r="XI37" s="14"/>
      <c r="XJ37" s="14"/>
      <c r="XK37" s="14"/>
      <c r="XL37" s="14"/>
      <c r="XM37" s="14"/>
      <c r="XN37" s="14"/>
      <c r="XO37" s="14"/>
      <c r="XP37" s="14"/>
      <c r="XQ37" s="14"/>
      <c r="XR37" s="14"/>
      <c r="XS37" s="14"/>
      <c r="XT37" s="14"/>
      <c r="XU37" s="14"/>
      <c r="XV37" s="14"/>
      <c r="XW37" s="14"/>
      <c r="XX37" s="14"/>
      <c r="XY37" s="14"/>
      <c r="XZ37" s="14"/>
      <c r="YA37" s="14"/>
      <c r="YB37" s="14"/>
      <c r="YC37" s="14"/>
      <c r="YD37" s="14"/>
      <c r="YE37" s="14"/>
      <c r="YF37" s="14"/>
      <c r="YG37" s="14"/>
      <c r="YH37" s="14"/>
      <c r="YI37" s="14"/>
      <c r="YJ37" s="14"/>
      <c r="YK37" s="14"/>
      <c r="YL37" s="14"/>
      <c r="YM37" s="14"/>
      <c r="YN37" s="14"/>
      <c r="YO37" s="14"/>
      <c r="YP37" s="14"/>
      <c r="YQ37" s="14"/>
      <c r="YR37" s="14"/>
      <c r="YS37" s="14"/>
      <c r="YT37" s="14"/>
      <c r="YU37" s="14"/>
      <c r="YV37" s="14"/>
      <c r="YW37" s="14"/>
      <c r="YX37" s="14"/>
      <c r="YY37" s="14"/>
      <c r="YZ37" s="14"/>
      <c r="ZA37" s="14"/>
      <c r="ZB37" s="14"/>
      <c r="ZC37" s="14"/>
      <c r="ZD37" s="14"/>
      <c r="ZE37" s="14"/>
      <c r="ZF37" s="14"/>
      <c r="ZG37" s="14"/>
      <c r="ZH37" s="14"/>
      <c r="ZI37" s="14"/>
      <c r="ZJ37" s="14"/>
      <c r="ZK37" s="14"/>
      <c r="ZL37" s="14"/>
      <c r="ZM37" s="14"/>
      <c r="ZN37" s="14"/>
      <c r="ZO37" s="14"/>
      <c r="ZP37" s="14"/>
      <c r="ZQ37" s="14"/>
      <c r="ZR37" s="14"/>
      <c r="ZS37" s="14"/>
      <c r="ZT37" s="14"/>
      <c r="ZU37" s="14"/>
      <c r="ZV37" s="14"/>
      <c r="ZW37" s="14"/>
      <c r="ZX37" s="14"/>
      <c r="ZY37" s="14"/>
      <c r="ZZ37" s="14"/>
      <c r="AAA37" s="14"/>
      <c r="AAB37" s="14"/>
    </row>
    <row r="38" spans="1:704" s="13" customFormat="1" ht="15" customHeight="1" x14ac:dyDescent="0.2">
      <c r="A38" s="33"/>
      <c r="B38" s="109" t="s">
        <v>98</v>
      </c>
      <c r="C38" s="37" t="s">
        <v>1</v>
      </c>
      <c r="D38" s="39">
        <f t="shared" si="5"/>
        <v>252.19000000000003</v>
      </c>
      <c r="E38" s="40">
        <f t="shared" ref="E38" si="11">E40+E39</f>
        <v>6.4029999999999996</v>
      </c>
      <c r="F38" s="40">
        <v>35.378</v>
      </c>
      <c r="G38" s="40">
        <v>148.80000000000001</v>
      </c>
      <c r="H38" s="40">
        <v>61.609000000000002</v>
      </c>
      <c r="I38" s="26"/>
      <c r="J38" s="26"/>
      <c r="K38" s="26"/>
      <c r="L38" s="26"/>
      <c r="M38" s="26"/>
      <c r="N38" s="26"/>
      <c r="O38" s="26"/>
      <c r="P38" s="26"/>
      <c r="Q38" s="26"/>
      <c r="R38" s="21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  <c r="PF38" s="14"/>
      <c r="PG38" s="14"/>
      <c r="PH38" s="14"/>
      <c r="PI38" s="14"/>
      <c r="PJ38" s="14"/>
      <c r="PK38" s="14"/>
      <c r="PL38" s="14"/>
      <c r="PM38" s="14"/>
      <c r="PN38" s="14"/>
      <c r="PO38" s="14"/>
      <c r="PP38" s="14"/>
      <c r="PQ38" s="14"/>
      <c r="PR38" s="14"/>
      <c r="PS38" s="14"/>
      <c r="PT38" s="14"/>
      <c r="PU38" s="14"/>
      <c r="PV38" s="14"/>
      <c r="PW38" s="14"/>
      <c r="PX38" s="14"/>
      <c r="PY38" s="14"/>
      <c r="PZ38" s="14"/>
      <c r="QA38" s="14"/>
      <c r="QB38" s="14"/>
      <c r="QC38" s="14"/>
      <c r="QD38" s="14"/>
      <c r="QE38" s="14"/>
      <c r="QF38" s="14"/>
      <c r="QG38" s="14"/>
      <c r="QH38" s="14"/>
      <c r="QI38" s="14"/>
      <c r="QJ38" s="14"/>
      <c r="QK38" s="14"/>
      <c r="QL38" s="14"/>
      <c r="QM38" s="14"/>
      <c r="QN38" s="14"/>
      <c r="QO38" s="14"/>
      <c r="QP38" s="14"/>
      <c r="QQ38" s="14"/>
      <c r="QR38" s="14"/>
      <c r="QS38" s="14"/>
      <c r="QT38" s="14"/>
      <c r="QU38" s="14"/>
      <c r="QV38" s="14"/>
      <c r="QW38" s="14"/>
      <c r="QX38" s="14"/>
      <c r="QY38" s="14"/>
      <c r="QZ38" s="14"/>
      <c r="RA38" s="14"/>
      <c r="RB38" s="14"/>
      <c r="RC38" s="14"/>
      <c r="RD38" s="14"/>
      <c r="RE38" s="14"/>
      <c r="RF38" s="14"/>
      <c r="RG38" s="14"/>
      <c r="RH38" s="14"/>
      <c r="RI38" s="14"/>
      <c r="RJ38" s="14"/>
      <c r="RK38" s="14"/>
      <c r="RL38" s="14"/>
      <c r="RM38" s="14"/>
      <c r="RN38" s="14"/>
      <c r="RO38" s="14"/>
      <c r="RP38" s="14"/>
      <c r="RQ38" s="14"/>
      <c r="RR38" s="14"/>
      <c r="RS38" s="14"/>
      <c r="RT38" s="14"/>
      <c r="RU38" s="14"/>
      <c r="RV38" s="14"/>
      <c r="RW38" s="14"/>
      <c r="RX38" s="14"/>
      <c r="RY38" s="14"/>
      <c r="RZ38" s="14"/>
      <c r="SA38" s="14"/>
      <c r="SB38" s="14"/>
      <c r="SC38" s="14"/>
      <c r="SD38" s="14"/>
      <c r="SE38" s="14"/>
      <c r="SF38" s="14"/>
      <c r="SG38" s="14"/>
      <c r="SH38" s="14"/>
      <c r="SI38" s="14"/>
      <c r="SJ38" s="14"/>
      <c r="SK38" s="14"/>
      <c r="SL38" s="14"/>
      <c r="SM38" s="14"/>
      <c r="SN38" s="14"/>
      <c r="SO38" s="14"/>
      <c r="SP38" s="14"/>
      <c r="SQ38" s="14"/>
      <c r="SR38" s="14"/>
      <c r="SS38" s="14"/>
      <c r="ST38" s="14"/>
      <c r="SU38" s="14"/>
      <c r="SV38" s="14"/>
      <c r="SW38" s="14"/>
      <c r="SX38" s="14"/>
      <c r="SY38" s="14"/>
      <c r="SZ38" s="14"/>
      <c r="TA38" s="14"/>
      <c r="TB38" s="14"/>
      <c r="TC38" s="14"/>
      <c r="TD38" s="14"/>
      <c r="TE38" s="14"/>
      <c r="TF38" s="14"/>
      <c r="TG38" s="14"/>
      <c r="TH38" s="14"/>
      <c r="TI38" s="14"/>
      <c r="TJ38" s="14"/>
      <c r="TK38" s="14"/>
      <c r="TL38" s="14"/>
      <c r="TM38" s="14"/>
      <c r="TN38" s="14"/>
      <c r="TO38" s="14"/>
      <c r="TP38" s="14"/>
      <c r="TQ38" s="14"/>
      <c r="TR38" s="14"/>
      <c r="TS38" s="14"/>
      <c r="TT38" s="14"/>
      <c r="TU38" s="14"/>
      <c r="TV38" s="14"/>
      <c r="TW38" s="14"/>
      <c r="TX38" s="14"/>
      <c r="TY38" s="14"/>
      <c r="TZ38" s="14"/>
      <c r="UA38" s="14"/>
      <c r="UB38" s="14"/>
      <c r="UC38" s="14"/>
      <c r="UD38" s="14"/>
      <c r="UE38" s="14"/>
      <c r="UF38" s="14"/>
      <c r="UG38" s="14"/>
      <c r="UH38" s="14"/>
      <c r="UI38" s="14"/>
      <c r="UJ38" s="14"/>
      <c r="UK38" s="14"/>
      <c r="UL38" s="14"/>
      <c r="UM38" s="14"/>
      <c r="UN38" s="14"/>
      <c r="UO38" s="14"/>
      <c r="UP38" s="14"/>
      <c r="UQ38" s="14"/>
      <c r="UR38" s="14"/>
      <c r="US38" s="14"/>
      <c r="UT38" s="14"/>
      <c r="UU38" s="14"/>
      <c r="UV38" s="14"/>
      <c r="UW38" s="14"/>
      <c r="UX38" s="14"/>
      <c r="UY38" s="14"/>
      <c r="UZ38" s="14"/>
      <c r="VA38" s="14"/>
      <c r="VB38" s="14"/>
      <c r="VC38" s="14"/>
      <c r="VD38" s="14"/>
      <c r="VE38" s="14"/>
      <c r="VF38" s="14"/>
      <c r="VG38" s="14"/>
      <c r="VH38" s="14"/>
      <c r="VI38" s="14"/>
      <c r="VJ38" s="14"/>
      <c r="VK38" s="14"/>
      <c r="VL38" s="14"/>
      <c r="VM38" s="14"/>
      <c r="VN38" s="14"/>
      <c r="VO38" s="14"/>
      <c r="VP38" s="14"/>
      <c r="VQ38" s="14"/>
      <c r="VR38" s="14"/>
      <c r="VS38" s="14"/>
      <c r="VT38" s="14"/>
      <c r="VU38" s="14"/>
      <c r="VV38" s="14"/>
      <c r="VW38" s="14"/>
      <c r="VX38" s="14"/>
      <c r="VY38" s="14"/>
      <c r="VZ38" s="14"/>
      <c r="WA38" s="14"/>
      <c r="WB38" s="14"/>
      <c r="WC38" s="14"/>
      <c r="WD38" s="14"/>
      <c r="WE38" s="14"/>
      <c r="WF38" s="14"/>
      <c r="WG38" s="14"/>
      <c r="WH38" s="14"/>
      <c r="WI38" s="14"/>
      <c r="WJ38" s="14"/>
      <c r="WK38" s="14"/>
      <c r="WL38" s="14"/>
      <c r="WM38" s="14"/>
      <c r="WN38" s="14"/>
      <c r="WO38" s="14"/>
      <c r="WP38" s="14"/>
      <c r="WQ38" s="14"/>
      <c r="WR38" s="14"/>
      <c r="WS38" s="14"/>
      <c r="WT38" s="14"/>
      <c r="WU38" s="14"/>
      <c r="WV38" s="14"/>
      <c r="WW38" s="14"/>
      <c r="WX38" s="14"/>
      <c r="WY38" s="14"/>
      <c r="WZ38" s="14"/>
      <c r="XA38" s="14"/>
      <c r="XB38" s="14"/>
      <c r="XC38" s="14"/>
      <c r="XD38" s="14"/>
      <c r="XE38" s="14"/>
      <c r="XF38" s="14"/>
      <c r="XG38" s="14"/>
      <c r="XH38" s="14"/>
      <c r="XI38" s="14"/>
      <c r="XJ38" s="14"/>
      <c r="XK38" s="14"/>
      <c r="XL38" s="14"/>
      <c r="XM38" s="14"/>
      <c r="XN38" s="14"/>
      <c r="XO38" s="14"/>
      <c r="XP38" s="14"/>
      <c r="XQ38" s="14"/>
      <c r="XR38" s="14"/>
      <c r="XS38" s="14"/>
      <c r="XT38" s="14"/>
      <c r="XU38" s="14"/>
      <c r="XV38" s="14"/>
      <c r="XW38" s="14"/>
      <c r="XX38" s="14"/>
      <c r="XY38" s="14"/>
      <c r="XZ38" s="14"/>
      <c r="YA38" s="14"/>
      <c r="YB38" s="14"/>
      <c r="YC38" s="14"/>
      <c r="YD38" s="14"/>
      <c r="YE38" s="14"/>
      <c r="YF38" s="14"/>
      <c r="YG38" s="14"/>
      <c r="YH38" s="14"/>
      <c r="YI38" s="14"/>
      <c r="YJ38" s="14"/>
      <c r="YK38" s="14"/>
      <c r="YL38" s="14"/>
      <c r="YM38" s="14"/>
      <c r="YN38" s="14"/>
      <c r="YO38" s="14"/>
      <c r="YP38" s="14"/>
      <c r="YQ38" s="14"/>
      <c r="YR38" s="14"/>
      <c r="YS38" s="14"/>
      <c r="YT38" s="14"/>
      <c r="YU38" s="14"/>
      <c r="YV38" s="14"/>
      <c r="YW38" s="14"/>
      <c r="YX38" s="14"/>
      <c r="YY38" s="14"/>
      <c r="YZ38" s="14"/>
      <c r="ZA38" s="14"/>
      <c r="ZB38" s="14"/>
      <c r="ZC38" s="14"/>
      <c r="ZD38" s="14"/>
      <c r="ZE38" s="14"/>
      <c r="ZF38" s="14"/>
      <c r="ZG38" s="14"/>
      <c r="ZH38" s="14"/>
      <c r="ZI38" s="14"/>
      <c r="ZJ38" s="14"/>
      <c r="ZK38" s="14"/>
      <c r="ZL38" s="14"/>
      <c r="ZM38" s="14"/>
      <c r="ZN38" s="14"/>
      <c r="ZO38" s="14"/>
      <c r="ZP38" s="14"/>
      <c r="ZQ38" s="14"/>
      <c r="ZR38" s="14"/>
      <c r="ZS38" s="14"/>
      <c r="ZT38" s="14"/>
      <c r="ZU38" s="14"/>
      <c r="ZV38" s="14"/>
      <c r="ZW38" s="14"/>
      <c r="ZX38" s="14"/>
      <c r="ZY38" s="14"/>
      <c r="ZZ38" s="14"/>
      <c r="AAA38" s="14"/>
      <c r="AAB38" s="14"/>
    </row>
    <row r="39" spans="1:704" s="13" customFormat="1" ht="15" customHeight="1" x14ac:dyDescent="0.2">
      <c r="A39" s="33"/>
      <c r="B39" s="110"/>
      <c r="C39" s="38" t="s">
        <v>2</v>
      </c>
      <c r="D39" s="39">
        <f t="shared" si="5"/>
        <v>0</v>
      </c>
      <c r="E39" s="41"/>
      <c r="F39" s="41"/>
      <c r="G39" s="41"/>
      <c r="H39" s="41"/>
      <c r="I39" s="26"/>
      <c r="J39" s="26"/>
      <c r="K39" s="26"/>
      <c r="L39" s="26"/>
      <c r="M39" s="26"/>
      <c r="N39" s="26"/>
      <c r="O39" s="26"/>
      <c r="P39" s="26"/>
      <c r="Q39" s="26"/>
      <c r="R39" s="21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  <c r="NV39" s="14"/>
      <c r="NW39" s="14"/>
      <c r="NX39" s="14"/>
      <c r="NY39" s="14"/>
      <c r="NZ39" s="14"/>
      <c r="OA39" s="14"/>
      <c r="OB39" s="14"/>
      <c r="OC39" s="14"/>
      <c r="OD39" s="14"/>
      <c r="OE39" s="14"/>
      <c r="OF39" s="14"/>
      <c r="OG39" s="14"/>
      <c r="OH39" s="14"/>
      <c r="OI39" s="14"/>
      <c r="OJ39" s="14"/>
      <c r="OK39" s="14"/>
      <c r="OL39" s="14"/>
      <c r="OM39" s="14"/>
      <c r="ON39" s="14"/>
      <c r="OO39" s="14"/>
      <c r="OP39" s="14"/>
      <c r="OQ39" s="14"/>
      <c r="OR39" s="14"/>
      <c r="OS39" s="14"/>
      <c r="OT39" s="14"/>
      <c r="OU39" s="14"/>
      <c r="OV39" s="14"/>
      <c r="OW39" s="14"/>
      <c r="OX39" s="14"/>
      <c r="OY39" s="14"/>
      <c r="OZ39" s="14"/>
      <c r="PA39" s="14"/>
      <c r="PB39" s="14"/>
      <c r="PC39" s="14"/>
      <c r="PD39" s="14"/>
      <c r="PE39" s="14"/>
      <c r="PF39" s="14"/>
      <c r="PG39" s="14"/>
      <c r="PH39" s="14"/>
      <c r="PI39" s="14"/>
      <c r="PJ39" s="14"/>
      <c r="PK39" s="14"/>
      <c r="PL39" s="14"/>
      <c r="PM39" s="14"/>
      <c r="PN39" s="14"/>
      <c r="PO39" s="14"/>
      <c r="PP39" s="14"/>
      <c r="PQ39" s="14"/>
      <c r="PR39" s="14"/>
      <c r="PS39" s="14"/>
      <c r="PT39" s="14"/>
      <c r="PU39" s="14"/>
      <c r="PV39" s="14"/>
      <c r="PW39" s="14"/>
      <c r="PX39" s="14"/>
      <c r="PY39" s="14"/>
      <c r="PZ39" s="14"/>
      <c r="QA39" s="14"/>
      <c r="QB39" s="14"/>
      <c r="QC39" s="14"/>
      <c r="QD39" s="14"/>
      <c r="QE39" s="14"/>
      <c r="QF39" s="14"/>
      <c r="QG39" s="14"/>
      <c r="QH39" s="14"/>
      <c r="QI39" s="14"/>
      <c r="QJ39" s="14"/>
      <c r="QK39" s="14"/>
      <c r="QL39" s="14"/>
      <c r="QM39" s="14"/>
      <c r="QN39" s="14"/>
      <c r="QO39" s="14"/>
      <c r="QP39" s="14"/>
      <c r="QQ39" s="14"/>
      <c r="QR39" s="14"/>
      <c r="QS39" s="14"/>
      <c r="QT39" s="14"/>
      <c r="QU39" s="14"/>
      <c r="QV39" s="14"/>
      <c r="QW39" s="14"/>
      <c r="QX39" s="14"/>
      <c r="QY39" s="14"/>
      <c r="QZ39" s="14"/>
      <c r="RA39" s="14"/>
      <c r="RB39" s="14"/>
      <c r="RC39" s="14"/>
      <c r="RD39" s="14"/>
      <c r="RE39" s="14"/>
      <c r="RF39" s="14"/>
      <c r="RG39" s="14"/>
      <c r="RH39" s="14"/>
      <c r="RI39" s="14"/>
      <c r="RJ39" s="14"/>
      <c r="RK39" s="14"/>
      <c r="RL39" s="14"/>
      <c r="RM39" s="14"/>
      <c r="RN39" s="14"/>
      <c r="RO39" s="14"/>
      <c r="RP39" s="14"/>
      <c r="RQ39" s="14"/>
      <c r="RR39" s="14"/>
      <c r="RS39" s="14"/>
      <c r="RT39" s="14"/>
      <c r="RU39" s="14"/>
      <c r="RV39" s="14"/>
      <c r="RW39" s="14"/>
      <c r="RX39" s="14"/>
      <c r="RY39" s="14"/>
      <c r="RZ39" s="14"/>
      <c r="SA39" s="14"/>
      <c r="SB39" s="14"/>
      <c r="SC39" s="14"/>
      <c r="SD39" s="14"/>
      <c r="SE39" s="14"/>
      <c r="SF39" s="14"/>
      <c r="SG39" s="14"/>
      <c r="SH39" s="14"/>
      <c r="SI39" s="14"/>
      <c r="SJ39" s="14"/>
      <c r="SK39" s="14"/>
      <c r="SL39" s="14"/>
      <c r="SM39" s="14"/>
      <c r="SN39" s="14"/>
      <c r="SO39" s="14"/>
      <c r="SP39" s="14"/>
      <c r="SQ39" s="14"/>
      <c r="SR39" s="14"/>
      <c r="SS39" s="14"/>
      <c r="ST39" s="14"/>
      <c r="SU39" s="14"/>
      <c r="SV39" s="14"/>
      <c r="SW39" s="14"/>
      <c r="SX39" s="14"/>
      <c r="SY39" s="14"/>
      <c r="SZ39" s="14"/>
      <c r="TA39" s="14"/>
      <c r="TB39" s="14"/>
      <c r="TC39" s="14"/>
      <c r="TD39" s="14"/>
      <c r="TE39" s="14"/>
      <c r="TF39" s="14"/>
      <c r="TG39" s="14"/>
      <c r="TH39" s="14"/>
      <c r="TI39" s="14"/>
      <c r="TJ39" s="14"/>
      <c r="TK39" s="14"/>
      <c r="TL39" s="14"/>
      <c r="TM39" s="14"/>
      <c r="TN39" s="14"/>
      <c r="TO39" s="14"/>
      <c r="TP39" s="14"/>
      <c r="TQ39" s="14"/>
      <c r="TR39" s="14"/>
      <c r="TS39" s="14"/>
      <c r="TT39" s="14"/>
      <c r="TU39" s="14"/>
      <c r="TV39" s="14"/>
      <c r="TW39" s="14"/>
      <c r="TX39" s="14"/>
      <c r="TY39" s="14"/>
      <c r="TZ39" s="14"/>
      <c r="UA39" s="14"/>
      <c r="UB39" s="14"/>
      <c r="UC39" s="14"/>
      <c r="UD39" s="14"/>
      <c r="UE39" s="14"/>
      <c r="UF39" s="14"/>
      <c r="UG39" s="14"/>
      <c r="UH39" s="14"/>
      <c r="UI39" s="14"/>
      <c r="UJ39" s="14"/>
      <c r="UK39" s="14"/>
      <c r="UL39" s="14"/>
      <c r="UM39" s="14"/>
      <c r="UN39" s="14"/>
      <c r="UO39" s="14"/>
      <c r="UP39" s="14"/>
      <c r="UQ39" s="14"/>
      <c r="UR39" s="14"/>
      <c r="US39" s="14"/>
      <c r="UT39" s="14"/>
      <c r="UU39" s="14"/>
      <c r="UV39" s="14"/>
      <c r="UW39" s="14"/>
      <c r="UX39" s="14"/>
      <c r="UY39" s="14"/>
      <c r="UZ39" s="14"/>
      <c r="VA39" s="14"/>
      <c r="VB39" s="14"/>
      <c r="VC39" s="14"/>
      <c r="VD39" s="14"/>
      <c r="VE39" s="14"/>
      <c r="VF39" s="14"/>
      <c r="VG39" s="14"/>
      <c r="VH39" s="14"/>
      <c r="VI39" s="14"/>
      <c r="VJ39" s="14"/>
      <c r="VK39" s="14"/>
      <c r="VL39" s="14"/>
      <c r="VM39" s="14"/>
      <c r="VN39" s="14"/>
      <c r="VO39" s="14"/>
      <c r="VP39" s="14"/>
      <c r="VQ39" s="14"/>
      <c r="VR39" s="14"/>
      <c r="VS39" s="14"/>
      <c r="VT39" s="14"/>
      <c r="VU39" s="14"/>
      <c r="VV39" s="14"/>
      <c r="VW39" s="14"/>
      <c r="VX39" s="14"/>
      <c r="VY39" s="14"/>
      <c r="VZ39" s="14"/>
      <c r="WA39" s="14"/>
      <c r="WB39" s="14"/>
      <c r="WC39" s="14"/>
      <c r="WD39" s="14"/>
      <c r="WE39" s="14"/>
      <c r="WF39" s="14"/>
      <c r="WG39" s="14"/>
      <c r="WH39" s="14"/>
      <c r="WI39" s="14"/>
      <c r="WJ39" s="14"/>
      <c r="WK39" s="14"/>
      <c r="WL39" s="14"/>
      <c r="WM39" s="14"/>
      <c r="WN39" s="14"/>
      <c r="WO39" s="14"/>
      <c r="WP39" s="14"/>
      <c r="WQ39" s="14"/>
      <c r="WR39" s="14"/>
      <c r="WS39" s="14"/>
      <c r="WT39" s="14"/>
      <c r="WU39" s="14"/>
      <c r="WV39" s="14"/>
      <c r="WW39" s="14"/>
      <c r="WX39" s="14"/>
      <c r="WY39" s="14"/>
      <c r="WZ39" s="14"/>
      <c r="XA39" s="14"/>
      <c r="XB39" s="14"/>
      <c r="XC39" s="14"/>
      <c r="XD39" s="14"/>
      <c r="XE39" s="14"/>
      <c r="XF39" s="14"/>
      <c r="XG39" s="14"/>
      <c r="XH39" s="14"/>
      <c r="XI39" s="14"/>
      <c r="XJ39" s="14"/>
      <c r="XK39" s="14"/>
      <c r="XL39" s="14"/>
      <c r="XM39" s="14"/>
      <c r="XN39" s="14"/>
      <c r="XO39" s="14"/>
      <c r="XP39" s="14"/>
      <c r="XQ39" s="14"/>
      <c r="XR39" s="14"/>
      <c r="XS39" s="14"/>
      <c r="XT39" s="14"/>
      <c r="XU39" s="14"/>
      <c r="XV39" s="14"/>
      <c r="XW39" s="14"/>
      <c r="XX39" s="14"/>
      <c r="XY39" s="14"/>
      <c r="XZ39" s="14"/>
      <c r="YA39" s="14"/>
      <c r="YB39" s="14"/>
      <c r="YC39" s="14"/>
      <c r="YD39" s="14"/>
      <c r="YE39" s="14"/>
      <c r="YF39" s="14"/>
      <c r="YG39" s="14"/>
      <c r="YH39" s="14"/>
      <c r="YI39" s="14"/>
      <c r="YJ39" s="14"/>
      <c r="YK39" s="14"/>
      <c r="YL39" s="14"/>
      <c r="YM39" s="14"/>
      <c r="YN39" s="14"/>
      <c r="YO39" s="14"/>
      <c r="YP39" s="14"/>
      <c r="YQ39" s="14"/>
      <c r="YR39" s="14"/>
      <c r="YS39" s="14"/>
      <c r="YT39" s="14"/>
      <c r="YU39" s="14"/>
      <c r="YV39" s="14"/>
      <c r="YW39" s="14"/>
      <c r="YX39" s="14"/>
      <c r="YY39" s="14"/>
      <c r="YZ39" s="14"/>
      <c r="ZA39" s="14"/>
      <c r="ZB39" s="14"/>
      <c r="ZC39" s="14"/>
      <c r="ZD39" s="14"/>
      <c r="ZE39" s="14"/>
      <c r="ZF39" s="14"/>
      <c r="ZG39" s="14"/>
      <c r="ZH39" s="14"/>
      <c r="ZI39" s="14"/>
      <c r="ZJ39" s="14"/>
      <c r="ZK39" s="14"/>
      <c r="ZL39" s="14"/>
      <c r="ZM39" s="14"/>
      <c r="ZN39" s="14"/>
      <c r="ZO39" s="14"/>
      <c r="ZP39" s="14"/>
      <c r="ZQ39" s="14"/>
      <c r="ZR39" s="14"/>
      <c r="ZS39" s="14"/>
      <c r="ZT39" s="14"/>
      <c r="ZU39" s="14"/>
      <c r="ZV39" s="14"/>
      <c r="ZW39" s="14"/>
      <c r="ZX39" s="14"/>
      <c r="ZY39" s="14"/>
      <c r="ZZ39" s="14"/>
      <c r="AAA39" s="14"/>
      <c r="AAB39" s="14"/>
    </row>
    <row r="40" spans="1:704" s="13" customFormat="1" ht="15" customHeight="1" x14ac:dyDescent="0.2">
      <c r="A40" s="33"/>
      <c r="B40" s="110"/>
      <c r="C40" s="38" t="s">
        <v>3</v>
      </c>
      <c r="D40" s="39">
        <f t="shared" si="5"/>
        <v>252.19000000000003</v>
      </c>
      <c r="E40" s="41">
        <v>6.4029999999999996</v>
      </c>
      <c r="F40" s="41">
        <v>35.378</v>
      </c>
      <c r="G40" s="41">
        <v>148.80000000000001</v>
      </c>
      <c r="H40" s="41">
        <v>61.609000000000002</v>
      </c>
      <c r="I40" s="26"/>
      <c r="J40" s="26"/>
      <c r="K40" s="26"/>
      <c r="L40" s="26"/>
      <c r="M40" s="26"/>
      <c r="N40" s="26"/>
      <c r="O40" s="26"/>
      <c r="P40" s="26"/>
      <c r="Q40" s="26"/>
      <c r="R40" s="21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  <c r="NV40" s="14"/>
      <c r="NW40" s="14"/>
      <c r="NX40" s="14"/>
      <c r="NY40" s="14"/>
      <c r="NZ40" s="14"/>
      <c r="OA40" s="14"/>
      <c r="OB40" s="14"/>
      <c r="OC40" s="14"/>
      <c r="OD40" s="14"/>
      <c r="OE40" s="14"/>
      <c r="OF40" s="14"/>
      <c r="OG40" s="14"/>
      <c r="OH40" s="14"/>
      <c r="OI40" s="14"/>
      <c r="OJ40" s="14"/>
      <c r="OK40" s="14"/>
      <c r="OL40" s="14"/>
      <c r="OM40" s="14"/>
      <c r="ON40" s="14"/>
      <c r="OO40" s="14"/>
      <c r="OP40" s="14"/>
      <c r="OQ40" s="14"/>
      <c r="OR40" s="14"/>
      <c r="OS40" s="14"/>
      <c r="OT40" s="14"/>
      <c r="OU40" s="14"/>
      <c r="OV40" s="14"/>
      <c r="OW40" s="14"/>
      <c r="OX40" s="14"/>
      <c r="OY40" s="14"/>
      <c r="OZ40" s="14"/>
      <c r="PA40" s="14"/>
      <c r="PB40" s="14"/>
      <c r="PC40" s="14"/>
      <c r="PD40" s="14"/>
      <c r="PE40" s="14"/>
      <c r="PF40" s="14"/>
      <c r="PG40" s="14"/>
      <c r="PH40" s="14"/>
      <c r="PI40" s="14"/>
      <c r="PJ40" s="14"/>
      <c r="PK40" s="14"/>
      <c r="PL40" s="14"/>
      <c r="PM40" s="14"/>
      <c r="PN40" s="14"/>
      <c r="PO40" s="14"/>
      <c r="PP40" s="14"/>
      <c r="PQ40" s="14"/>
      <c r="PR40" s="14"/>
      <c r="PS40" s="14"/>
      <c r="PT40" s="14"/>
      <c r="PU40" s="14"/>
      <c r="PV40" s="14"/>
      <c r="PW40" s="14"/>
      <c r="PX40" s="14"/>
      <c r="PY40" s="14"/>
      <c r="PZ40" s="14"/>
      <c r="QA40" s="14"/>
      <c r="QB40" s="14"/>
      <c r="QC40" s="14"/>
      <c r="QD40" s="14"/>
      <c r="QE40" s="14"/>
      <c r="QF40" s="14"/>
      <c r="QG40" s="14"/>
      <c r="QH40" s="14"/>
      <c r="QI40" s="14"/>
      <c r="QJ40" s="14"/>
      <c r="QK40" s="14"/>
      <c r="QL40" s="14"/>
      <c r="QM40" s="14"/>
      <c r="QN40" s="14"/>
      <c r="QO40" s="14"/>
      <c r="QP40" s="14"/>
      <c r="QQ40" s="14"/>
      <c r="QR40" s="14"/>
      <c r="QS40" s="14"/>
      <c r="QT40" s="14"/>
      <c r="QU40" s="14"/>
      <c r="QV40" s="14"/>
      <c r="QW40" s="14"/>
      <c r="QX40" s="14"/>
      <c r="QY40" s="14"/>
      <c r="QZ40" s="14"/>
      <c r="RA40" s="14"/>
      <c r="RB40" s="14"/>
      <c r="RC40" s="14"/>
      <c r="RD40" s="14"/>
      <c r="RE40" s="14"/>
      <c r="RF40" s="14"/>
      <c r="RG40" s="14"/>
      <c r="RH40" s="14"/>
      <c r="RI40" s="14"/>
      <c r="RJ40" s="14"/>
      <c r="RK40" s="14"/>
      <c r="RL40" s="14"/>
      <c r="RM40" s="14"/>
      <c r="RN40" s="14"/>
      <c r="RO40" s="14"/>
      <c r="RP40" s="14"/>
      <c r="RQ40" s="14"/>
      <c r="RR40" s="14"/>
      <c r="RS40" s="14"/>
      <c r="RT40" s="14"/>
      <c r="RU40" s="14"/>
      <c r="RV40" s="14"/>
      <c r="RW40" s="14"/>
      <c r="RX40" s="14"/>
      <c r="RY40" s="14"/>
      <c r="RZ40" s="14"/>
      <c r="SA40" s="14"/>
      <c r="SB40" s="14"/>
      <c r="SC40" s="14"/>
      <c r="SD40" s="14"/>
      <c r="SE40" s="14"/>
      <c r="SF40" s="14"/>
      <c r="SG40" s="14"/>
      <c r="SH40" s="14"/>
      <c r="SI40" s="14"/>
      <c r="SJ40" s="14"/>
      <c r="SK40" s="14"/>
      <c r="SL40" s="14"/>
      <c r="SM40" s="14"/>
      <c r="SN40" s="14"/>
      <c r="SO40" s="14"/>
      <c r="SP40" s="14"/>
      <c r="SQ40" s="14"/>
      <c r="SR40" s="14"/>
      <c r="SS40" s="14"/>
      <c r="ST40" s="14"/>
      <c r="SU40" s="14"/>
      <c r="SV40" s="14"/>
      <c r="SW40" s="14"/>
      <c r="SX40" s="14"/>
      <c r="SY40" s="14"/>
      <c r="SZ40" s="14"/>
      <c r="TA40" s="14"/>
      <c r="TB40" s="14"/>
      <c r="TC40" s="14"/>
      <c r="TD40" s="14"/>
      <c r="TE40" s="14"/>
      <c r="TF40" s="14"/>
      <c r="TG40" s="14"/>
      <c r="TH40" s="14"/>
      <c r="TI40" s="14"/>
      <c r="TJ40" s="14"/>
      <c r="TK40" s="14"/>
      <c r="TL40" s="14"/>
      <c r="TM40" s="14"/>
      <c r="TN40" s="14"/>
      <c r="TO40" s="14"/>
      <c r="TP40" s="14"/>
      <c r="TQ40" s="14"/>
      <c r="TR40" s="14"/>
      <c r="TS40" s="14"/>
      <c r="TT40" s="14"/>
      <c r="TU40" s="14"/>
      <c r="TV40" s="14"/>
      <c r="TW40" s="14"/>
      <c r="TX40" s="14"/>
      <c r="TY40" s="14"/>
      <c r="TZ40" s="14"/>
      <c r="UA40" s="14"/>
      <c r="UB40" s="14"/>
      <c r="UC40" s="14"/>
      <c r="UD40" s="14"/>
      <c r="UE40" s="14"/>
      <c r="UF40" s="14"/>
      <c r="UG40" s="14"/>
      <c r="UH40" s="14"/>
      <c r="UI40" s="14"/>
      <c r="UJ40" s="14"/>
      <c r="UK40" s="14"/>
      <c r="UL40" s="14"/>
      <c r="UM40" s="14"/>
      <c r="UN40" s="14"/>
      <c r="UO40" s="14"/>
      <c r="UP40" s="14"/>
      <c r="UQ40" s="14"/>
      <c r="UR40" s="14"/>
      <c r="US40" s="14"/>
      <c r="UT40" s="14"/>
      <c r="UU40" s="14"/>
      <c r="UV40" s="14"/>
      <c r="UW40" s="14"/>
      <c r="UX40" s="14"/>
      <c r="UY40" s="14"/>
      <c r="UZ40" s="14"/>
      <c r="VA40" s="14"/>
      <c r="VB40" s="14"/>
      <c r="VC40" s="14"/>
      <c r="VD40" s="14"/>
      <c r="VE40" s="14"/>
      <c r="VF40" s="14"/>
      <c r="VG40" s="14"/>
      <c r="VH40" s="14"/>
      <c r="VI40" s="14"/>
      <c r="VJ40" s="14"/>
      <c r="VK40" s="14"/>
      <c r="VL40" s="14"/>
      <c r="VM40" s="14"/>
      <c r="VN40" s="14"/>
      <c r="VO40" s="14"/>
      <c r="VP40" s="14"/>
      <c r="VQ40" s="14"/>
      <c r="VR40" s="14"/>
      <c r="VS40" s="14"/>
      <c r="VT40" s="14"/>
      <c r="VU40" s="14"/>
      <c r="VV40" s="14"/>
      <c r="VW40" s="14"/>
      <c r="VX40" s="14"/>
      <c r="VY40" s="14"/>
      <c r="VZ40" s="14"/>
      <c r="WA40" s="14"/>
      <c r="WB40" s="14"/>
      <c r="WC40" s="14"/>
      <c r="WD40" s="14"/>
      <c r="WE40" s="14"/>
      <c r="WF40" s="14"/>
      <c r="WG40" s="14"/>
      <c r="WH40" s="14"/>
      <c r="WI40" s="14"/>
      <c r="WJ40" s="14"/>
      <c r="WK40" s="14"/>
      <c r="WL40" s="14"/>
      <c r="WM40" s="14"/>
      <c r="WN40" s="14"/>
      <c r="WO40" s="14"/>
      <c r="WP40" s="14"/>
      <c r="WQ40" s="14"/>
      <c r="WR40" s="14"/>
      <c r="WS40" s="14"/>
      <c r="WT40" s="14"/>
      <c r="WU40" s="14"/>
      <c r="WV40" s="14"/>
      <c r="WW40" s="14"/>
      <c r="WX40" s="14"/>
      <c r="WY40" s="14"/>
      <c r="WZ40" s="14"/>
      <c r="XA40" s="14"/>
      <c r="XB40" s="14"/>
      <c r="XC40" s="14"/>
      <c r="XD40" s="14"/>
      <c r="XE40" s="14"/>
      <c r="XF40" s="14"/>
      <c r="XG40" s="14"/>
      <c r="XH40" s="14"/>
      <c r="XI40" s="14"/>
      <c r="XJ40" s="14"/>
      <c r="XK40" s="14"/>
      <c r="XL40" s="14"/>
      <c r="XM40" s="14"/>
      <c r="XN40" s="14"/>
      <c r="XO40" s="14"/>
      <c r="XP40" s="14"/>
      <c r="XQ40" s="14"/>
      <c r="XR40" s="14"/>
      <c r="XS40" s="14"/>
      <c r="XT40" s="14"/>
      <c r="XU40" s="14"/>
      <c r="XV40" s="14"/>
      <c r="XW40" s="14"/>
      <c r="XX40" s="14"/>
      <c r="XY40" s="14"/>
      <c r="XZ40" s="14"/>
      <c r="YA40" s="14"/>
      <c r="YB40" s="14"/>
      <c r="YC40" s="14"/>
      <c r="YD40" s="14"/>
      <c r="YE40" s="14"/>
      <c r="YF40" s="14"/>
      <c r="YG40" s="14"/>
      <c r="YH40" s="14"/>
      <c r="YI40" s="14"/>
      <c r="YJ40" s="14"/>
      <c r="YK40" s="14"/>
      <c r="YL40" s="14"/>
      <c r="YM40" s="14"/>
      <c r="YN40" s="14"/>
      <c r="YO40" s="14"/>
      <c r="YP40" s="14"/>
      <c r="YQ40" s="14"/>
      <c r="YR40" s="14"/>
      <c r="YS40" s="14"/>
      <c r="YT40" s="14"/>
      <c r="YU40" s="14"/>
      <c r="YV40" s="14"/>
      <c r="YW40" s="14"/>
      <c r="YX40" s="14"/>
      <c r="YY40" s="14"/>
      <c r="YZ40" s="14"/>
      <c r="ZA40" s="14"/>
      <c r="ZB40" s="14"/>
      <c r="ZC40" s="14"/>
      <c r="ZD40" s="14"/>
      <c r="ZE40" s="14"/>
      <c r="ZF40" s="14"/>
      <c r="ZG40" s="14"/>
      <c r="ZH40" s="14"/>
      <c r="ZI40" s="14"/>
      <c r="ZJ40" s="14"/>
      <c r="ZK40" s="14"/>
      <c r="ZL40" s="14"/>
      <c r="ZM40" s="14"/>
      <c r="ZN40" s="14"/>
      <c r="ZO40" s="14"/>
      <c r="ZP40" s="14"/>
      <c r="ZQ40" s="14"/>
      <c r="ZR40" s="14"/>
      <c r="ZS40" s="14"/>
      <c r="ZT40" s="14"/>
      <c r="ZU40" s="14"/>
      <c r="ZV40" s="14"/>
      <c r="ZW40" s="14"/>
      <c r="ZX40" s="14"/>
      <c r="ZY40" s="14"/>
      <c r="ZZ40" s="14"/>
      <c r="AAA40" s="14"/>
      <c r="AAB40" s="14"/>
    </row>
    <row r="41" spans="1:704" s="13" customFormat="1" ht="15" customHeight="1" x14ac:dyDescent="0.2">
      <c r="A41" s="33"/>
      <c r="B41" s="110"/>
      <c r="C41" s="38" t="s">
        <v>4</v>
      </c>
      <c r="D41" s="39">
        <f t="shared" si="5"/>
        <v>0</v>
      </c>
      <c r="E41" s="41"/>
      <c r="F41" s="41"/>
      <c r="G41" s="41"/>
      <c r="H41" s="41"/>
      <c r="I41" s="26"/>
      <c r="J41" s="26"/>
      <c r="K41" s="26"/>
      <c r="L41" s="26"/>
      <c r="M41" s="26"/>
      <c r="N41" s="26"/>
      <c r="O41" s="26"/>
      <c r="P41" s="26"/>
      <c r="Q41" s="26"/>
      <c r="R41" s="21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  <c r="NV41" s="14"/>
      <c r="NW41" s="14"/>
      <c r="NX41" s="14"/>
      <c r="NY41" s="14"/>
      <c r="NZ41" s="14"/>
      <c r="OA41" s="14"/>
      <c r="OB41" s="14"/>
      <c r="OC41" s="14"/>
      <c r="OD41" s="14"/>
      <c r="OE41" s="14"/>
      <c r="OF41" s="14"/>
      <c r="OG41" s="14"/>
      <c r="OH41" s="14"/>
      <c r="OI41" s="14"/>
      <c r="OJ41" s="14"/>
      <c r="OK41" s="14"/>
      <c r="OL41" s="14"/>
      <c r="OM41" s="14"/>
      <c r="ON41" s="14"/>
      <c r="OO41" s="14"/>
      <c r="OP41" s="14"/>
      <c r="OQ41" s="14"/>
      <c r="OR41" s="14"/>
      <c r="OS41" s="14"/>
      <c r="OT41" s="14"/>
      <c r="OU41" s="14"/>
      <c r="OV41" s="14"/>
      <c r="OW41" s="14"/>
      <c r="OX41" s="14"/>
      <c r="OY41" s="14"/>
      <c r="OZ41" s="14"/>
      <c r="PA41" s="14"/>
      <c r="PB41" s="14"/>
      <c r="PC41" s="14"/>
      <c r="PD41" s="14"/>
      <c r="PE41" s="14"/>
      <c r="PF41" s="14"/>
      <c r="PG41" s="14"/>
      <c r="PH41" s="14"/>
      <c r="PI41" s="14"/>
      <c r="PJ41" s="14"/>
      <c r="PK41" s="14"/>
      <c r="PL41" s="14"/>
      <c r="PM41" s="14"/>
      <c r="PN41" s="14"/>
      <c r="PO41" s="14"/>
      <c r="PP41" s="14"/>
      <c r="PQ41" s="14"/>
      <c r="PR41" s="14"/>
      <c r="PS41" s="14"/>
      <c r="PT41" s="14"/>
      <c r="PU41" s="14"/>
      <c r="PV41" s="14"/>
      <c r="PW41" s="14"/>
      <c r="PX41" s="14"/>
      <c r="PY41" s="14"/>
      <c r="PZ41" s="14"/>
      <c r="QA41" s="14"/>
      <c r="QB41" s="14"/>
      <c r="QC41" s="14"/>
      <c r="QD41" s="14"/>
      <c r="QE41" s="14"/>
      <c r="QF41" s="14"/>
      <c r="QG41" s="14"/>
      <c r="QH41" s="14"/>
      <c r="QI41" s="14"/>
      <c r="QJ41" s="14"/>
      <c r="QK41" s="14"/>
      <c r="QL41" s="14"/>
      <c r="QM41" s="14"/>
      <c r="QN41" s="14"/>
      <c r="QO41" s="14"/>
      <c r="QP41" s="14"/>
      <c r="QQ41" s="14"/>
      <c r="QR41" s="14"/>
      <c r="QS41" s="14"/>
      <c r="QT41" s="14"/>
      <c r="QU41" s="14"/>
      <c r="QV41" s="14"/>
      <c r="QW41" s="14"/>
      <c r="QX41" s="14"/>
      <c r="QY41" s="14"/>
      <c r="QZ41" s="14"/>
      <c r="RA41" s="14"/>
      <c r="RB41" s="14"/>
      <c r="RC41" s="14"/>
      <c r="RD41" s="14"/>
      <c r="RE41" s="14"/>
      <c r="RF41" s="14"/>
      <c r="RG41" s="14"/>
      <c r="RH41" s="14"/>
      <c r="RI41" s="14"/>
      <c r="RJ41" s="14"/>
      <c r="RK41" s="14"/>
      <c r="RL41" s="14"/>
      <c r="RM41" s="14"/>
      <c r="RN41" s="14"/>
      <c r="RO41" s="14"/>
      <c r="RP41" s="14"/>
      <c r="RQ41" s="14"/>
      <c r="RR41" s="14"/>
      <c r="RS41" s="14"/>
      <c r="RT41" s="14"/>
      <c r="RU41" s="14"/>
      <c r="RV41" s="14"/>
      <c r="RW41" s="14"/>
      <c r="RX41" s="14"/>
      <c r="RY41" s="14"/>
      <c r="RZ41" s="14"/>
      <c r="SA41" s="14"/>
      <c r="SB41" s="14"/>
      <c r="SC41" s="14"/>
      <c r="SD41" s="14"/>
      <c r="SE41" s="14"/>
      <c r="SF41" s="14"/>
      <c r="SG41" s="14"/>
      <c r="SH41" s="14"/>
      <c r="SI41" s="14"/>
      <c r="SJ41" s="14"/>
      <c r="SK41" s="14"/>
      <c r="SL41" s="14"/>
      <c r="SM41" s="14"/>
      <c r="SN41" s="14"/>
      <c r="SO41" s="14"/>
      <c r="SP41" s="14"/>
      <c r="SQ41" s="14"/>
      <c r="SR41" s="14"/>
      <c r="SS41" s="14"/>
      <c r="ST41" s="14"/>
      <c r="SU41" s="14"/>
      <c r="SV41" s="14"/>
      <c r="SW41" s="14"/>
      <c r="SX41" s="14"/>
      <c r="SY41" s="14"/>
      <c r="SZ41" s="14"/>
      <c r="TA41" s="14"/>
      <c r="TB41" s="14"/>
      <c r="TC41" s="14"/>
      <c r="TD41" s="14"/>
      <c r="TE41" s="14"/>
      <c r="TF41" s="14"/>
      <c r="TG41" s="14"/>
      <c r="TH41" s="14"/>
      <c r="TI41" s="14"/>
      <c r="TJ41" s="14"/>
      <c r="TK41" s="14"/>
      <c r="TL41" s="14"/>
      <c r="TM41" s="14"/>
      <c r="TN41" s="14"/>
      <c r="TO41" s="14"/>
      <c r="TP41" s="14"/>
      <c r="TQ41" s="14"/>
      <c r="TR41" s="14"/>
      <c r="TS41" s="14"/>
      <c r="TT41" s="14"/>
      <c r="TU41" s="14"/>
      <c r="TV41" s="14"/>
      <c r="TW41" s="14"/>
      <c r="TX41" s="14"/>
      <c r="TY41" s="14"/>
      <c r="TZ41" s="14"/>
      <c r="UA41" s="14"/>
      <c r="UB41" s="14"/>
      <c r="UC41" s="14"/>
      <c r="UD41" s="14"/>
      <c r="UE41" s="14"/>
      <c r="UF41" s="14"/>
      <c r="UG41" s="14"/>
      <c r="UH41" s="14"/>
      <c r="UI41" s="14"/>
      <c r="UJ41" s="14"/>
      <c r="UK41" s="14"/>
      <c r="UL41" s="14"/>
      <c r="UM41" s="14"/>
      <c r="UN41" s="14"/>
      <c r="UO41" s="14"/>
      <c r="UP41" s="14"/>
      <c r="UQ41" s="14"/>
      <c r="UR41" s="14"/>
      <c r="US41" s="14"/>
      <c r="UT41" s="14"/>
      <c r="UU41" s="14"/>
      <c r="UV41" s="14"/>
      <c r="UW41" s="14"/>
      <c r="UX41" s="14"/>
      <c r="UY41" s="14"/>
      <c r="UZ41" s="14"/>
      <c r="VA41" s="14"/>
      <c r="VB41" s="14"/>
      <c r="VC41" s="14"/>
      <c r="VD41" s="14"/>
      <c r="VE41" s="14"/>
      <c r="VF41" s="14"/>
      <c r="VG41" s="14"/>
      <c r="VH41" s="14"/>
      <c r="VI41" s="14"/>
      <c r="VJ41" s="14"/>
      <c r="VK41" s="14"/>
      <c r="VL41" s="14"/>
      <c r="VM41" s="14"/>
      <c r="VN41" s="14"/>
      <c r="VO41" s="14"/>
      <c r="VP41" s="14"/>
      <c r="VQ41" s="14"/>
      <c r="VR41" s="14"/>
      <c r="VS41" s="14"/>
      <c r="VT41" s="14"/>
      <c r="VU41" s="14"/>
      <c r="VV41" s="14"/>
      <c r="VW41" s="14"/>
      <c r="VX41" s="14"/>
      <c r="VY41" s="14"/>
      <c r="VZ41" s="14"/>
      <c r="WA41" s="14"/>
      <c r="WB41" s="14"/>
      <c r="WC41" s="14"/>
      <c r="WD41" s="14"/>
      <c r="WE41" s="14"/>
      <c r="WF41" s="14"/>
      <c r="WG41" s="14"/>
      <c r="WH41" s="14"/>
      <c r="WI41" s="14"/>
      <c r="WJ41" s="14"/>
      <c r="WK41" s="14"/>
      <c r="WL41" s="14"/>
      <c r="WM41" s="14"/>
      <c r="WN41" s="14"/>
      <c r="WO41" s="14"/>
      <c r="WP41" s="14"/>
      <c r="WQ41" s="14"/>
      <c r="WR41" s="14"/>
      <c r="WS41" s="14"/>
      <c r="WT41" s="14"/>
      <c r="WU41" s="14"/>
      <c r="WV41" s="14"/>
      <c r="WW41" s="14"/>
      <c r="WX41" s="14"/>
      <c r="WY41" s="14"/>
      <c r="WZ41" s="14"/>
      <c r="XA41" s="14"/>
      <c r="XB41" s="14"/>
      <c r="XC41" s="14"/>
      <c r="XD41" s="14"/>
      <c r="XE41" s="14"/>
      <c r="XF41" s="14"/>
      <c r="XG41" s="14"/>
      <c r="XH41" s="14"/>
      <c r="XI41" s="14"/>
      <c r="XJ41" s="14"/>
      <c r="XK41" s="14"/>
      <c r="XL41" s="14"/>
      <c r="XM41" s="14"/>
      <c r="XN41" s="14"/>
      <c r="XO41" s="14"/>
      <c r="XP41" s="14"/>
      <c r="XQ41" s="14"/>
      <c r="XR41" s="14"/>
      <c r="XS41" s="14"/>
      <c r="XT41" s="14"/>
      <c r="XU41" s="14"/>
      <c r="XV41" s="14"/>
      <c r="XW41" s="14"/>
      <c r="XX41" s="14"/>
      <c r="XY41" s="14"/>
      <c r="XZ41" s="14"/>
      <c r="YA41" s="14"/>
      <c r="YB41" s="14"/>
      <c r="YC41" s="14"/>
      <c r="YD41" s="14"/>
      <c r="YE41" s="14"/>
      <c r="YF41" s="14"/>
      <c r="YG41" s="14"/>
      <c r="YH41" s="14"/>
      <c r="YI41" s="14"/>
      <c r="YJ41" s="14"/>
      <c r="YK41" s="14"/>
      <c r="YL41" s="14"/>
      <c r="YM41" s="14"/>
      <c r="YN41" s="14"/>
      <c r="YO41" s="14"/>
      <c r="YP41" s="14"/>
      <c r="YQ41" s="14"/>
      <c r="YR41" s="14"/>
      <c r="YS41" s="14"/>
      <c r="YT41" s="14"/>
      <c r="YU41" s="14"/>
      <c r="YV41" s="14"/>
      <c r="YW41" s="14"/>
      <c r="YX41" s="14"/>
      <c r="YY41" s="14"/>
      <c r="YZ41" s="14"/>
      <c r="ZA41" s="14"/>
      <c r="ZB41" s="14"/>
      <c r="ZC41" s="14"/>
      <c r="ZD41" s="14"/>
      <c r="ZE41" s="14"/>
      <c r="ZF41" s="14"/>
      <c r="ZG41" s="14"/>
      <c r="ZH41" s="14"/>
      <c r="ZI41" s="14"/>
      <c r="ZJ41" s="14"/>
      <c r="ZK41" s="14"/>
      <c r="ZL41" s="14"/>
      <c r="ZM41" s="14"/>
      <c r="ZN41" s="14"/>
      <c r="ZO41" s="14"/>
      <c r="ZP41" s="14"/>
      <c r="ZQ41" s="14"/>
      <c r="ZR41" s="14"/>
      <c r="ZS41" s="14"/>
      <c r="ZT41" s="14"/>
      <c r="ZU41" s="14"/>
      <c r="ZV41" s="14"/>
      <c r="ZW41" s="14"/>
      <c r="ZX41" s="14"/>
      <c r="ZY41" s="14"/>
      <c r="ZZ41" s="14"/>
      <c r="AAA41" s="14"/>
      <c r="AAB41" s="14"/>
    </row>
    <row r="42" spans="1:704" s="13" customFormat="1" ht="15" customHeight="1" x14ac:dyDescent="0.2">
      <c r="A42" s="33"/>
      <c r="B42" s="109" t="s">
        <v>77</v>
      </c>
      <c r="C42" s="37" t="s">
        <v>1</v>
      </c>
      <c r="D42" s="39">
        <f t="shared" si="5"/>
        <v>2403.1959999999999</v>
      </c>
      <c r="E42" s="40">
        <f t="shared" ref="E42" si="12">E44+E43</f>
        <v>110.07599999999999</v>
      </c>
      <c r="F42" s="40">
        <v>257.238</v>
      </c>
      <c r="G42" s="40">
        <v>1363.65</v>
      </c>
      <c r="H42" s="40">
        <v>672.23199999999997</v>
      </c>
      <c r="I42" s="26"/>
      <c r="J42" s="26"/>
      <c r="K42" s="26"/>
      <c r="L42" s="26"/>
      <c r="M42" s="26"/>
      <c r="N42" s="26"/>
      <c r="O42" s="26"/>
      <c r="P42" s="26"/>
      <c r="Q42" s="26"/>
      <c r="R42" s="21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  <c r="NV42" s="14"/>
      <c r="NW42" s="14"/>
      <c r="NX42" s="14"/>
      <c r="NY42" s="14"/>
      <c r="NZ42" s="14"/>
      <c r="OA42" s="14"/>
      <c r="OB42" s="14"/>
      <c r="OC42" s="14"/>
      <c r="OD42" s="14"/>
      <c r="OE42" s="14"/>
      <c r="OF42" s="14"/>
      <c r="OG42" s="14"/>
      <c r="OH42" s="14"/>
      <c r="OI42" s="14"/>
      <c r="OJ42" s="14"/>
      <c r="OK42" s="14"/>
      <c r="OL42" s="14"/>
      <c r="OM42" s="14"/>
      <c r="ON42" s="14"/>
      <c r="OO42" s="14"/>
      <c r="OP42" s="14"/>
      <c r="OQ42" s="14"/>
      <c r="OR42" s="14"/>
      <c r="OS42" s="14"/>
      <c r="OT42" s="14"/>
      <c r="OU42" s="14"/>
      <c r="OV42" s="14"/>
      <c r="OW42" s="14"/>
      <c r="OX42" s="14"/>
      <c r="OY42" s="14"/>
      <c r="OZ42" s="14"/>
      <c r="PA42" s="14"/>
      <c r="PB42" s="14"/>
      <c r="PC42" s="14"/>
      <c r="PD42" s="14"/>
      <c r="PE42" s="14"/>
      <c r="PF42" s="14"/>
      <c r="PG42" s="14"/>
      <c r="PH42" s="14"/>
      <c r="PI42" s="14"/>
      <c r="PJ42" s="14"/>
      <c r="PK42" s="14"/>
      <c r="PL42" s="14"/>
      <c r="PM42" s="14"/>
      <c r="PN42" s="14"/>
      <c r="PO42" s="14"/>
      <c r="PP42" s="14"/>
      <c r="PQ42" s="14"/>
      <c r="PR42" s="14"/>
      <c r="PS42" s="14"/>
      <c r="PT42" s="14"/>
      <c r="PU42" s="14"/>
      <c r="PV42" s="14"/>
      <c r="PW42" s="14"/>
      <c r="PX42" s="14"/>
      <c r="PY42" s="14"/>
      <c r="PZ42" s="14"/>
      <c r="QA42" s="14"/>
      <c r="QB42" s="14"/>
      <c r="QC42" s="14"/>
      <c r="QD42" s="14"/>
      <c r="QE42" s="14"/>
      <c r="QF42" s="14"/>
      <c r="QG42" s="14"/>
      <c r="QH42" s="14"/>
      <c r="QI42" s="14"/>
      <c r="QJ42" s="14"/>
      <c r="QK42" s="14"/>
      <c r="QL42" s="14"/>
      <c r="QM42" s="14"/>
      <c r="QN42" s="14"/>
      <c r="QO42" s="14"/>
      <c r="QP42" s="14"/>
      <c r="QQ42" s="14"/>
      <c r="QR42" s="14"/>
      <c r="QS42" s="14"/>
      <c r="QT42" s="14"/>
      <c r="QU42" s="14"/>
      <c r="QV42" s="14"/>
      <c r="QW42" s="14"/>
      <c r="QX42" s="14"/>
      <c r="QY42" s="14"/>
      <c r="QZ42" s="14"/>
      <c r="RA42" s="14"/>
      <c r="RB42" s="14"/>
      <c r="RC42" s="14"/>
      <c r="RD42" s="14"/>
      <c r="RE42" s="14"/>
      <c r="RF42" s="14"/>
      <c r="RG42" s="14"/>
      <c r="RH42" s="14"/>
      <c r="RI42" s="14"/>
      <c r="RJ42" s="14"/>
      <c r="RK42" s="14"/>
      <c r="RL42" s="14"/>
      <c r="RM42" s="14"/>
      <c r="RN42" s="14"/>
      <c r="RO42" s="14"/>
      <c r="RP42" s="14"/>
      <c r="RQ42" s="14"/>
      <c r="RR42" s="14"/>
      <c r="RS42" s="14"/>
      <c r="RT42" s="14"/>
      <c r="RU42" s="14"/>
      <c r="RV42" s="14"/>
      <c r="RW42" s="14"/>
      <c r="RX42" s="14"/>
      <c r="RY42" s="14"/>
      <c r="RZ42" s="14"/>
      <c r="SA42" s="14"/>
      <c r="SB42" s="14"/>
      <c r="SC42" s="14"/>
      <c r="SD42" s="14"/>
      <c r="SE42" s="14"/>
      <c r="SF42" s="14"/>
      <c r="SG42" s="14"/>
      <c r="SH42" s="14"/>
      <c r="SI42" s="14"/>
      <c r="SJ42" s="14"/>
      <c r="SK42" s="14"/>
      <c r="SL42" s="14"/>
      <c r="SM42" s="14"/>
      <c r="SN42" s="14"/>
      <c r="SO42" s="14"/>
      <c r="SP42" s="14"/>
      <c r="SQ42" s="14"/>
      <c r="SR42" s="14"/>
      <c r="SS42" s="14"/>
      <c r="ST42" s="14"/>
      <c r="SU42" s="14"/>
      <c r="SV42" s="14"/>
      <c r="SW42" s="14"/>
      <c r="SX42" s="14"/>
      <c r="SY42" s="14"/>
      <c r="SZ42" s="14"/>
      <c r="TA42" s="14"/>
      <c r="TB42" s="14"/>
      <c r="TC42" s="14"/>
      <c r="TD42" s="14"/>
      <c r="TE42" s="14"/>
      <c r="TF42" s="14"/>
      <c r="TG42" s="14"/>
      <c r="TH42" s="14"/>
      <c r="TI42" s="14"/>
      <c r="TJ42" s="14"/>
      <c r="TK42" s="14"/>
      <c r="TL42" s="14"/>
      <c r="TM42" s="14"/>
      <c r="TN42" s="14"/>
      <c r="TO42" s="14"/>
      <c r="TP42" s="14"/>
      <c r="TQ42" s="14"/>
      <c r="TR42" s="14"/>
      <c r="TS42" s="14"/>
      <c r="TT42" s="14"/>
      <c r="TU42" s="14"/>
      <c r="TV42" s="14"/>
      <c r="TW42" s="14"/>
      <c r="TX42" s="14"/>
      <c r="TY42" s="14"/>
      <c r="TZ42" s="14"/>
      <c r="UA42" s="14"/>
      <c r="UB42" s="14"/>
      <c r="UC42" s="14"/>
      <c r="UD42" s="14"/>
      <c r="UE42" s="14"/>
      <c r="UF42" s="14"/>
      <c r="UG42" s="14"/>
      <c r="UH42" s="14"/>
      <c r="UI42" s="14"/>
      <c r="UJ42" s="14"/>
      <c r="UK42" s="14"/>
      <c r="UL42" s="14"/>
      <c r="UM42" s="14"/>
      <c r="UN42" s="14"/>
      <c r="UO42" s="14"/>
      <c r="UP42" s="14"/>
      <c r="UQ42" s="14"/>
      <c r="UR42" s="14"/>
      <c r="US42" s="14"/>
      <c r="UT42" s="14"/>
      <c r="UU42" s="14"/>
      <c r="UV42" s="14"/>
      <c r="UW42" s="14"/>
      <c r="UX42" s="14"/>
      <c r="UY42" s="14"/>
      <c r="UZ42" s="14"/>
      <c r="VA42" s="14"/>
      <c r="VB42" s="14"/>
      <c r="VC42" s="14"/>
      <c r="VD42" s="14"/>
      <c r="VE42" s="14"/>
      <c r="VF42" s="14"/>
      <c r="VG42" s="14"/>
      <c r="VH42" s="14"/>
      <c r="VI42" s="14"/>
      <c r="VJ42" s="14"/>
      <c r="VK42" s="14"/>
      <c r="VL42" s="14"/>
      <c r="VM42" s="14"/>
      <c r="VN42" s="14"/>
      <c r="VO42" s="14"/>
      <c r="VP42" s="14"/>
      <c r="VQ42" s="14"/>
      <c r="VR42" s="14"/>
      <c r="VS42" s="14"/>
      <c r="VT42" s="14"/>
      <c r="VU42" s="14"/>
      <c r="VV42" s="14"/>
      <c r="VW42" s="14"/>
      <c r="VX42" s="14"/>
      <c r="VY42" s="14"/>
      <c r="VZ42" s="14"/>
      <c r="WA42" s="14"/>
      <c r="WB42" s="14"/>
      <c r="WC42" s="14"/>
      <c r="WD42" s="14"/>
      <c r="WE42" s="14"/>
      <c r="WF42" s="14"/>
      <c r="WG42" s="14"/>
      <c r="WH42" s="14"/>
      <c r="WI42" s="14"/>
      <c r="WJ42" s="14"/>
      <c r="WK42" s="14"/>
      <c r="WL42" s="14"/>
      <c r="WM42" s="14"/>
      <c r="WN42" s="14"/>
      <c r="WO42" s="14"/>
      <c r="WP42" s="14"/>
      <c r="WQ42" s="14"/>
      <c r="WR42" s="14"/>
      <c r="WS42" s="14"/>
      <c r="WT42" s="14"/>
      <c r="WU42" s="14"/>
      <c r="WV42" s="14"/>
      <c r="WW42" s="14"/>
      <c r="WX42" s="14"/>
      <c r="WY42" s="14"/>
      <c r="WZ42" s="14"/>
      <c r="XA42" s="14"/>
      <c r="XB42" s="14"/>
      <c r="XC42" s="14"/>
      <c r="XD42" s="14"/>
      <c r="XE42" s="14"/>
      <c r="XF42" s="14"/>
      <c r="XG42" s="14"/>
      <c r="XH42" s="14"/>
      <c r="XI42" s="14"/>
      <c r="XJ42" s="14"/>
      <c r="XK42" s="14"/>
      <c r="XL42" s="14"/>
      <c r="XM42" s="14"/>
      <c r="XN42" s="14"/>
      <c r="XO42" s="14"/>
      <c r="XP42" s="14"/>
      <c r="XQ42" s="14"/>
      <c r="XR42" s="14"/>
      <c r="XS42" s="14"/>
      <c r="XT42" s="14"/>
      <c r="XU42" s="14"/>
      <c r="XV42" s="14"/>
      <c r="XW42" s="14"/>
      <c r="XX42" s="14"/>
      <c r="XY42" s="14"/>
      <c r="XZ42" s="14"/>
      <c r="YA42" s="14"/>
      <c r="YB42" s="14"/>
      <c r="YC42" s="14"/>
      <c r="YD42" s="14"/>
      <c r="YE42" s="14"/>
      <c r="YF42" s="14"/>
      <c r="YG42" s="14"/>
      <c r="YH42" s="14"/>
      <c r="YI42" s="14"/>
      <c r="YJ42" s="14"/>
      <c r="YK42" s="14"/>
      <c r="YL42" s="14"/>
      <c r="YM42" s="14"/>
      <c r="YN42" s="14"/>
      <c r="YO42" s="14"/>
      <c r="YP42" s="14"/>
      <c r="YQ42" s="14"/>
      <c r="YR42" s="14"/>
      <c r="YS42" s="14"/>
      <c r="YT42" s="14"/>
      <c r="YU42" s="14"/>
      <c r="YV42" s="14"/>
      <c r="YW42" s="14"/>
      <c r="YX42" s="14"/>
      <c r="YY42" s="14"/>
      <c r="YZ42" s="14"/>
      <c r="ZA42" s="14"/>
      <c r="ZB42" s="14"/>
      <c r="ZC42" s="14"/>
      <c r="ZD42" s="14"/>
      <c r="ZE42" s="14"/>
      <c r="ZF42" s="14"/>
      <c r="ZG42" s="14"/>
      <c r="ZH42" s="14"/>
      <c r="ZI42" s="14"/>
      <c r="ZJ42" s="14"/>
      <c r="ZK42" s="14"/>
      <c r="ZL42" s="14"/>
      <c r="ZM42" s="14"/>
      <c r="ZN42" s="14"/>
      <c r="ZO42" s="14"/>
      <c r="ZP42" s="14"/>
      <c r="ZQ42" s="14"/>
      <c r="ZR42" s="14"/>
      <c r="ZS42" s="14"/>
      <c r="ZT42" s="14"/>
      <c r="ZU42" s="14"/>
      <c r="ZV42" s="14"/>
      <c r="ZW42" s="14"/>
      <c r="ZX42" s="14"/>
      <c r="ZY42" s="14"/>
      <c r="ZZ42" s="14"/>
      <c r="AAA42" s="14"/>
      <c r="AAB42" s="14"/>
    </row>
    <row r="43" spans="1:704" s="13" customFormat="1" ht="15" customHeight="1" x14ac:dyDescent="0.2">
      <c r="A43" s="33"/>
      <c r="B43" s="110"/>
      <c r="C43" s="38" t="s">
        <v>2</v>
      </c>
      <c r="D43" s="39">
        <f t="shared" si="5"/>
        <v>0</v>
      </c>
      <c r="E43" s="41"/>
      <c r="F43" s="41"/>
      <c r="G43" s="41"/>
      <c r="H43" s="41">
        <v>0</v>
      </c>
      <c r="I43" s="26"/>
      <c r="J43" s="26"/>
      <c r="K43" s="26"/>
      <c r="L43" s="26"/>
      <c r="M43" s="26"/>
      <c r="N43" s="26"/>
      <c r="O43" s="26"/>
      <c r="P43" s="26"/>
      <c r="Q43" s="26"/>
      <c r="R43" s="21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  <c r="IW43" s="14"/>
      <c r="IX43" s="14"/>
      <c r="IY43" s="14"/>
      <c r="IZ43" s="14"/>
      <c r="JA43" s="14"/>
      <c r="JB43" s="14"/>
      <c r="JC43" s="14"/>
      <c r="JD43" s="14"/>
      <c r="JE43" s="14"/>
      <c r="JF43" s="14"/>
      <c r="JG43" s="14"/>
      <c r="JH43" s="14"/>
      <c r="JI43" s="14"/>
      <c r="JJ43" s="14"/>
      <c r="JK43" s="14"/>
      <c r="JL43" s="14"/>
      <c r="JM43" s="14"/>
      <c r="JN43" s="14"/>
      <c r="JO43" s="14"/>
      <c r="JP43" s="14"/>
      <c r="JQ43" s="14"/>
      <c r="JR43" s="14"/>
      <c r="JS43" s="14"/>
      <c r="JT43" s="14"/>
      <c r="JU43" s="14"/>
      <c r="JV43" s="14"/>
      <c r="JW43" s="14"/>
      <c r="JX43" s="14"/>
      <c r="JY43" s="14"/>
      <c r="JZ43" s="14"/>
      <c r="KA43" s="14"/>
      <c r="KB43" s="14"/>
      <c r="KC43" s="14"/>
      <c r="KD43" s="14"/>
      <c r="KE43" s="14"/>
      <c r="KF43" s="14"/>
      <c r="KG43" s="14"/>
      <c r="KH43" s="14"/>
      <c r="KI43" s="14"/>
      <c r="KJ43" s="14"/>
      <c r="KK43" s="14"/>
      <c r="KL43" s="14"/>
      <c r="KM43" s="14"/>
      <c r="KN43" s="14"/>
      <c r="KO43" s="14"/>
      <c r="KP43" s="14"/>
      <c r="KQ43" s="14"/>
      <c r="KR43" s="14"/>
      <c r="KS43" s="14"/>
      <c r="KT43" s="14"/>
      <c r="KU43" s="14"/>
      <c r="KV43" s="14"/>
      <c r="KW43" s="14"/>
      <c r="KX43" s="14"/>
      <c r="KY43" s="14"/>
      <c r="KZ43" s="14"/>
      <c r="LA43" s="14"/>
      <c r="LB43" s="14"/>
      <c r="LC43" s="14"/>
      <c r="LD43" s="14"/>
      <c r="LE43" s="14"/>
      <c r="LF43" s="14"/>
      <c r="LG43" s="14"/>
      <c r="LH43" s="14"/>
      <c r="LI43" s="14"/>
      <c r="LJ43" s="14"/>
      <c r="LK43" s="14"/>
      <c r="LL43" s="14"/>
      <c r="LM43" s="14"/>
      <c r="LN43" s="14"/>
      <c r="LO43" s="14"/>
      <c r="LP43" s="14"/>
      <c r="LQ43" s="14"/>
      <c r="LR43" s="14"/>
      <c r="LS43" s="14"/>
      <c r="LT43" s="14"/>
      <c r="LU43" s="14"/>
      <c r="LV43" s="14"/>
      <c r="LW43" s="14"/>
      <c r="LX43" s="14"/>
      <c r="LY43" s="14"/>
      <c r="LZ43" s="14"/>
      <c r="MA43" s="14"/>
      <c r="MB43" s="14"/>
      <c r="MC43" s="14"/>
      <c r="MD43" s="14"/>
      <c r="ME43" s="14"/>
      <c r="MF43" s="14"/>
      <c r="MG43" s="14"/>
      <c r="MH43" s="14"/>
      <c r="MI43" s="14"/>
      <c r="MJ43" s="14"/>
      <c r="MK43" s="14"/>
      <c r="ML43" s="14"/>
      <c r="MM43" s="14"/>
      <c r="MN43" s="14"/>
      <c r="MO43" s="14"/>
      <c r="MP43" s="14"/>
      <c r="MQ43" s="14"/>
      <c r="MR43" s="14"/>
      <c r="MS43" s="14"/>
      <c r="MT43" s="14"/>
      <c r="MU43" s="14"/>
      <c r="MV43" s="14"/>
      <c r="MW43" s="14"/>
      <c r="MX43" s="14"/>
      <c r="MY43" s="14"/>
      <c r="MZ43" s="14"/>
      <c r="NA43" s="14"/>
      <c r="NB43" s="14"/>
      <c r="NC43" s="14"/>
      <c r="ND43" s="14"/>
      <c r="NE43" s="14"/>
      <c r="NF43" s="14"/>
      <c r="NG43" s="14"/>
      <c r="NH43" s="14"/>
      <c r="NI43" s="14"/>
      <c r="NJ43" s="14"/>
      <c r="NK43" s="14"/>
      <c r="NL43" s="14"/>
      <c r="NM43" s="14"/>
      <c r="NN43" s="14"/>
      <c r="NO43" s="14"/>
      <c r="NP43" s="14"/>
      <c r="NQ43" s="14"/>
      <c r="NR43" s="14"/>
      <c r="NS43" s="14"/>
      <c r="NT43" s="14"/>
      <c r="NU43" s="14"/>
      <c r="NV43" s="14"/>
      <c r="NW43" s="14"/>
      <c r="NX43" s="14"/>
      <c r="NY43" s="14"/>
      <c r="NZ43" s="14"/>
      <c r="OA43" s="14"/>
      <c r="OB43" s="14"/>
      <c r="OC43" s="14"/>
      <c r="OD43" s="14"/>
      <c r="OE43" s="14"/>
      <c r="OF43" s="14"/>
      <c r="OG43" s="14"/>
      <c r="OH43" s="14"/>
      <c r="OI43" s="14"/>
      <c r="OJ43" s="14"/>
      <c r="OK43" s="14"/>
      <c r="OL43" s="14"/>
      <c r="OM43" s="14"/>
      <c r="ON43" s="14"/>
      <c r="OO43" s="14"/>
      <c r="OP43" s="14"/>
      <c r="OQ43" s="14"/>
      <c r="OR43" s="14"/>
      <c r="OS43" s="14"/>
      <c r="OT43" s="14"/>
      <c r="OU43" s="14"/>
      <c r="OV43" s="14"/>
      <c r="OW43" s="14"/>
      <c r="OX43" s="14"/>
      <c r="OY43" s="14"/>
      <c r="OZ43" s="14"/>
      <c r="PA43" s="14"/>
      <c r="PB43" s="14"/>
      <c r="PC43" s="14"/>
      <c r="PD43" s="14"/>
      <c r="PE43" s="14"/>
      <c r="PF43" s="14"/>
      <c r="PG43" s="14"/>
      <c r="PH43" s="14"/>
      <c r="PI43" s="14"/>
      <c r="PJ43" s="14"/>
      <c r="PK43" s="14"/>
      <c r="PL43" s="14"/>
      <c r="PM43" s="14"/>
      <c r="PN43" s="14"/>
      <c r="PO43" s="14"/>
      <c r="PP43" s="14"/>
      <c r="PQ43" s="14"/>
      <c r="PR43" s="14"/>
      <c r="PS43" s="14"/>
      <c r="PT43" s="14"/>
      <c r="PU43" s="14"/>
      <c r="PV43" s="14"/>
      <c r="PW43" s="14"/>
      <c r="PX43" s="14"/>
      <c r="PY43" s="14"/>
      <c r="PZ43" s="14"/>
      <c r="QA43" s="14"/>
      <c r="QB43" s="14"/>
      <c r="QC43" s="14"/>
      <c r="QD43" s="14"/>
      <c r="QE43" s="14"/>
      <c r="QF43" s="14"/>
      <c r="QG43" s="14"/>
      <c r="QH43" s="14"/>
      <c r="QI43" s="14"/>
      <c r="QJ43" s="14"/>
      <c r="QK43" s="14"/>
      <c r="QL43" s="14"/>
      <c r="QM43" s="14"/>
      <c r="QN43" s="14"/>
      <c r="QO43" s="14"/>
      <c r="QP43" s="14"/>
      <c r="QQ43" s="14"/>
      <c r="QR43" s="14"/>
      <c r="QS43" s="14"/>
      <c r="QT43" s="14"/>
      <c r="QU43" s="14"/>
      <c r="QV43" s="14"/>
      <c r="QW43" s="14"/>
      <c r="QX43" s="14"/>
      <c r="QY43" s="14"/>
      <c r="QZ43" s="14"/>
      <c r="RA43" s="14"/>
      <c r="RB43" s="14"/>
      <c r="RC43" s="14"/>
      <c r="RD43" s="14"/>
      <c r="RE43" s="14"/>
      <c r="RF43" s="14"/>
      <c r="RG43" s="14"/>
      <c r="RH43" s="14"/>
      <c r="RI43" s="14"/>
      <c r="RJ43" s="14"/>
      <c r="RK43" s="14"/>
      <c r="RL43" s="14"/>
      <c r="RM43" s="14"/>
      <c r="RN43" s="14"/>
      <c r="RO43" s="14"/>
      <c r="RP43" s="14"/>
      <c r="RQ43" s="14"/>
      <c r="RR43" s="14"/>
      <c r="RS43" s="14"/>
      <c r="RT43" s="14"/>
      <c r="RU43" s="14"/>
      <c r="RV43" s="14"/>
      <c r="RW43" s="14"/>
      <c r="RX43" s="14"/>
      <c r="RY43" s="14"/>
      <c r="RZ43" s="14"/>
      <c r="SA43" s="14"/>
      <c r="SB43" s="14"/>
      <c r="SC43" s="14"/>
      <c r="SD43" s="14"/>
      <c r="SE43" s="14"/>
      <c r="SF43" s="14"/>
      <c r="SG43" s="14"/>
      <c r="SH43" s="14"/>
      <c r="SI43" s="14"/>
      <c r="SJ43" s="14"/>
      <c r="SK43" s="14"/>
      <c r="SL43" s="14"/>
      <c r="SM43" s="14"/>
      <c r="SN43" s="14"/>
      <c r="SO43" s="14"/>
      <c r="SP43" s="14"/>
      <c r="SQ43" s="14"/>
      <c r="SR43" s="14"/>
      <c r="SS43" s="14"/>
      <c r="ST43" s="14"/>
      <c r="SU43" s="14"/>
      <c r="SV43" s="14"/>
      <c r="SW43" s="14"/>
      <c r="SX43" s="14"/>
      <c r="SY43" s="14"/>
      <c r="SZ43" s="14"/>
      <c r="TA43" s="14"/>
      <c r="TB43" s="14"/>
      <c r="TC43" s="14"/>
      <c r="TD43" s="14"/>
      <c r="TE43" s="14"/>
      <c r="TF43" s="14"/>
      <c r="TG43" s="14"/>
      <c r="TH43" s="14"/>
      <c r="TI43" s="14"/>
      <c r="TJ43" s="14"/>
      <c r="TK43" s="14"/>
      <c r="TL43" s="14"/>
      <c r="TM43" s="14"/>
      <c r="TN43" s="14"/>
      <c r="TO43" s="14"/>
      <c r="TP43" s="14"/>
      <c r="TQ43" s="14"/>
      <c r="TR43" s="14"/>
      <c r="TS43" s="14"/>
      <c r="TT43" s="14"/>
      <c r="TU43" s="14"/>
      <c r="TV43" s="14"/>
      <c r="TW43" s="14"/>
      <c r="TX43" s="14"/>
      <c r="TY43" s="14"/>
      <c r="TZ43" s="14"/>
      <c r="UA43" s="14"/>
      <c r="UB43" s="14"/>
      <c r="UC43" s="14"/>
      <c r="UD43" s="14"/>
      <c r="UE43" s="14"/>
      <c r="UF43" s="14"/>
      <c r="UG43" s="14"/>
      <c r="UH43" s="14"/>
      <c r="UI43" s="14"/>
      <c r="UJ43" s="14"/>
      <c r="UK43" s="14"/>
      <c r="UL43" s="14"/>
      <c r="UM43" s="14"/>
      <c r="UN43" s="14"/>
      <c r="UO43" s="14"/>
      <c r="UP43" s="14"/>
      <c r="UQ43" s="14"/>
      <c r="UR43" s="14"/>
      <c r="US43" s="14"/>
      <c r="UT43" s="14"/>
      <c r="UU43" s="14"/>
      <c r="UV43" s="14"/>
      <c r="UW43" s="14"/>
      <c r="UX43" s="14"/>
      <c r="UY43" s="14"/>
      <c r="UZ43" s="14"/>
      <c r="VA43" s="14"/>
      <c r="VB43" s="14"/>
      <c r="VC43" s="14"/>
      <c r="VD43" s="14"/>
      <c r="VE43" s="14"/>
      <c r="VF43" s="14"/>
      <c r="VG43" s="14"/>
      <c r="VH43" s="14"/>
      <c r="VI43" s="14"/>
      <c r="VJ43" s="14"/>
      <c r="VK43" s="14"/>
      <c r="VL43" s="14"/>
      <c r="VM43" s="14"/>
      <c r="VN43" s="14"/>
      <c r="VO43" s="14"/>
      <c r="VP43" s="14"/>
      <c r="VQ43" s="14"/>
      <c r="VR43" s="14"/>
      <c r="VS43" s="14"/>
      <c r="VT43" s="14"/>
      <c r="VU43" s="14"/>
      <c r="VV43" s="14"/>
      <c r="VW43" s="14"/>
      <c r="VX43" s="14"/>
      <c r="VY43" s="14"/>
      <c r="VZ43" s="14"/>
      <c r="WA43" s="14"/>
      <c r="WB43" s="14"/>
      <c r="WC43" s="14"/>
      <c r="WD43" s="14"/>
      <c r="WE43" s="14"/>
      <c r="WF43" s="14"/>
      <c r="WG43" s="14"/>
      <c r="WH43" s="14"/>
      <c r="WI43" s="14"/>
      <c r="WJ43" s="14"/>
      <c r="WK43" s="14"/>
      <c r="WL43" s="14"/>
      <c r="WM43" s="14"/>
      <c r="WN43" s="14"/>
      <c r="WO43" s="14"/>
      <c r="WP43" s="14"/>
      <c r="WQ43" s="14"/>
      <c r="WR43" s="14"/>
      <c r="WS43" s="14"/>
      <c r="WT43" s="14"/>
      <c r="WU43" s="14"/>
      <c r="WV43" s="14"/>
      <c r="WW43" s="14"/>
      <c r="WX43" s="14"/>
      <c r="WY43" s="14"/>
      <c r="WZ43" s="14"/>
      <c r="XA43" s="14"/>
      <c r="XB43" s="14"/>
      <c r="XC43" s="14"/>
      <c r="XD43" s="14"/>
      <c r="XE43" s="14"/>
      <c r="XF43" s="14"/>
      <c r="XG43" s="14"/>
      <c r="XH43" s="14"/>
      <c r="XI43" s="14"/>
      <c r="XJ43" s="14"/>
      <c r="XK43" s="14"/>
      <c r="XL43" s="14"/>
      <c r="XM43" s="14"/>
      <c r="XN43" s="14"/>
      <c r="XO43" s="14"/>
      <c r="XP43" s="14"/>
      <c r="XQ43" s="14"/>
      <c r="XR43" s="14"/>
      <c r="XS43" s="14"/>
      <c r="XT43" s="14"/>
      <c r="XU43" s="14"/>
      <c r="XV43" s="14"/>
      <c r="XW43" s="14"/>
      <c r="XX43" s="14"/>
      <c r="XY43" s="14"/>
      <c r="XZ43" s="14"/>
      <c r="YA43" s="14"/>
      <c r="YB43" s="14"/>
      <c r="YC43" s="14"/>
      <c r="YD43" s="14"/>
      <c r="YE43" s="14"/>
      <c r="YF43" s="14"/>
      <c r="YG43" s="14"/>
      <c r="YH43" s="14"/>
      <c r="YI43" s="14"/>
      <c r="YJ43" s="14"/>
      <c r="YK43" s="14"/>
      <c r="YL43" s="14"/>
      <c r="YM43" s="14"/>
      <c r="YN43" s="14"/>
      <c r="YO43" s="14"/>
      <c r="YP43" s="14"/>
      <c r="YQ43" s="14"/>
      <c r="YR43" s="14"/>
      <c r="YS43" s="14"/>
      <c r="YT43" s="14"/>
      <c r="YU43" s="14"/>
      <c r="YV43" s="14"/>
      <c r="YW43" s="14"/>
      <c r="YX43" s="14"/>
      <c r="YY43" s="14"/>
      <c r="YZ43" s="14"/>
      <c r="ZA43" s="14"/>
      <c r="ZB43" s="14"/>
      <c r="ZC43" s="14"/>
      <c r="ZD43" s="14"/>
      <c r="ZE43" s="14"/>
      <c r="ZF43" s="14"/>
      <c r="ZG43" s="14"/>
      <c r="ZH43" s="14"/>
      <c r="ZI43" s="14"/>
      <c r="ZJ43" s="14"/>
      <c r="ZK43" s="14"/>
      <c r="ZL43" s="14"/>
      <c r="ZM43" s="14"/>
      <c r="ZN43" s="14"/>
      <c r="ZO43" s="14"/>
      <c r="ZP43" s="14"/>
      <c r="ZQ43" s="14"/>
      <c r="ZR43" s="14"/>
      <c r="ZS43" s="14"/>
      <c r="ZT43" s="14"/>
      <c r="ZU43" s="14"/>
      <c r="ZV43" s="14"/>
      <c r="ZW43" s="14"/>
      <c r="ZX43" s="14"/>
      <c r="ZY43" s="14"/>
      <c r="ZZ43" s="14"/>
      <c r="AAA43" s="14"/>
      <c r="AAB43" s="14"/>
    </row>
    <row r="44" spans="1:704" s="13" customFormat="1" ht="15" customHeight="1" x14ac:dyDescent="0.2">
      <c r="A44" s="33"/>
      <c r="B44" s="110"/>
      <c r="C44" s="38" t="s">
        <v>3</v>
      </c>
      <c r="D44" s="39">
        <f t="shared" si="5"/>
        <v>2403.1959999999999</v>
      </c>
      <c r="E44" s="41">
        <v>110.07599999999999</v>
      </c>
      <c r="F44" s="41">
        <v>257.238</v>
      </c>
      <c r="G44" s="41">
        <v>1363.65</v>
      </c>
      <c r="H44" s="41">
        <v>672.23199999999997</v>
      </c>
      <c r="I44" s="26"/>
      <c r="J44" s="26"/>
      <c r="K44" s="26"/>
      <c r="L44" s="26"/>
      <c r="M44" s="26"/>
      <c r="N44" s="26"/>
      <c r="O44" s="26"/>
      <c r="P44" s="26"/>
      <c r="Q44" s="26"/>
      <c r="R44" s="21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  <c r="IU44" s="14"/>
      <c r="IV44" s="14"/>
      <c r="IW44" s="14"/>
      <c r="IX44" s="14"/>
      <c r="IY44" s="14"/>
      <c r="IZ44" s="14"/>
      <c r="JA44" s="14"/>
      <c r="JB44" s="14"/>
      <c r="JC44" s="14"/>
      <c r="JD44" s="14"/>
      <c r="JE44" s="14"/>
      <c r="JF44" s="14"/>
      <c r="JG44" s="14"/>
      <c r="JH44" s="14"/>
      <c r="JI44" s="14"/>
      <c r="JJ44" s="14"/>
      <c r="JK44" s="14"/>
      <c r="JL44" s="14"/>
      <c r="JM44" s="14"/>
      <c r="JN44" s="14"/>
      <c r="JO44" s="14"/>
      <c r="JP44" s="14"/>
      <c r="JQ44" s="14"/>
      <c r="JR44" s="14"/>
      <c r="JS44" s="14"/>
      <c r="JT44" s="14"/>
      <c r="JU44" s="14"/>
      <c r="JV44" s="14"/>
      <c r="JW44" s="14"/>
      <c r="JX44" s="14"/>
      <c r="JY44" s="14"/>
      <c r="JZ44" s="14"/>
      <c r="KA44" s="14"/>
      <c r="KB44" s="14"/>
      <c r="KC44" s="14"/>
      <c r="KD44" s="14"/>
      <c r="KE44" s="14"/>
      <c r="KF44" s="14"/>
      <c r="KG44" s="14"/>
      <c r="KH44" s="14"/>
      <c r="KI44" s="14"/>
      <c r="KJ44" s="14"/>
      <c r="KK44" s="14"/>
      <c r="KL44" s="14"/>
      <c r="KM44" s="14"/>
      <c r="KN44" s="14"/>
      <c r="KO44" s="14"/>
      <c r="KP44" s="14"/>
      <c r="KQ44" s="14"/>
      <c r="KR44" s="14"/>
      <c r="KS44" s="14"/>
      <c r="KT44" s="14"/>
      <c r="KU44" s="14"/>
      <c r="KV44" s="14"/>
      <c r="KW44" s="14"/>
      <c r="KX44" s="14"/>
      <c r="KY44" s="14"/>
      <c r="KZ44" s="14"/>
      <c r="LA44" s="14"/>
      <c r="LB44" s="14"/>
      <c r="LC44" s="14"/>
      <c r="LD44" s="14"/>
      <c r="LE44" s="14"/>
      <c r="LF44" s="14"/>
      <c r="LG44" s="14"/>
      <c r="LH44" s="14"/>
      <c r="LI44" s="14"/>
      <c r="LJ44" s="14"/>
      <c r="LK44" s="14"/>
      <c r="LL44" s="14"/>
      <c r="LM44" s="14"/>
      <c r="LN44" s="14"/>
      <c r="LO44" s="14"/>
      <c r="LP44" s="14"/>
      <c r="LQ44" s="14"/>
      <c r="LR44" s="14"/>
      <c r="LS44" s="14"/>
      <c r="LT44" s="14"/>
      <c r="LU44" s="14"/>
      <c r="LV44" s="14"/>
      <c r="LW44" s="14"/>
      <c r="LX44" s="14"/>
      <c r="LY44" s="14"/>
      <c r="LZ44" s="14"/>
      <c r="MA44" s="14"/>
      <c r="MB44" s="14"/>
      <c r="MC44" s="14"/>
      <c r="MD44" s="14"/>
      <c r="ME44" s="14"/>
      <c r="MF44" s="14"/>
      <c r="MG44" s="14"/>
      <c r="MH44" s="14"/>
      <c r="MI44" s="14"/>
      <c r="MJ44" s="14"/>
      <c r="MK44" s="14"/>
      <c r="ML44" s="14"/>
      <c r="MM44" s="14"/>
      <c r="MN44" s="14"/>
      <c r="MO44" s="14"/>
      <c r="MP44" s="14"/>
      <c r="MQ44" s="14"/>
      <c r="MR44" s="14"/>
      <c r="MS44" s="14"/>
      <c r="MT44" s="14"/>
      <c r="MU44" s="14"/>
      <c r="MV44" s="14"/>
      <c r="MW44" s="14"/>
      <c r="MX44" s="14"/>
      <c r="MY44" s="14"/>
      <c r="MZ44" s="14"/>
      <c r="NA44" s="14"/>
      <c r="NB44" s="14"/>
      <c r="NC44" s="14"/>
      <c r="ND44" s="14"/>
      <c r="NE44" s="14"/>
      <c r="NF44" s="14"/>
      <c r="NG44" s="14"/>
      <c r="NH44" s="14"/>
      <c r="NI44" s="14"/>
      <c r="NJ44" s="14"/>
      <c r="NK44" s="14"/>
      <c r="NL44" s="14"/>
      <c r="NM44" s="14"/>
      <c r="NN44" s="14"/>
      <c r="NO44" s="14"/>
      <c r="NP44" s="14"/>
      <c r="NQ44" s="14"/>
      <c r="NR44" s="14"/>
      <c r="NS44" s="14"/>
      <c r="NT44" s="14"/>
      <c r="NU44" s="14"/>
      <c r="NV44" s="14"/>
      <c r="NW44" s="14"/>
      <c r="NX44" s="14"/>
      <c r="NY44" s="14"/>
      <c r="NZ44" s="14"/>
      <c r="OA44" s="14"/>
      <c r="OB44" s="14"/>
      <c r="OC44" s="14"/>
      <c r="OD44" s="14"/>
      <c r="OE44" s="14"/>
      <c r="OF44" s="14"/>
      <c r="OG44" s="14"/>
      <c r="OH44" s="14"/>
      <c r="OI44" s="14"/>
      <c r="OJ44" s="14"/>
      <c r="OK44" s="14"/>
      <c r="OL44" s="14"/>
      <c r="OM44" s="14"/>
      <c r="ON44" s="14"/>
      <c r="OO44" s="14"/>
      <c r="OP44" s="14"/>
      <c r="OQ44" s="14"/>
      <c r="OR44" s="14"/>
      <c r="OS44" s="14"/>
      <c r="OT44" s="14"/>
      <c r="OU44" s="14"/>
      <c r="OV44" s="14"/>
      <c r="OW44" s="14"/>
      <c r="OX44" s="14"/>
      <c r="OY44" s="14"/>
      <c r="OZ44" s="14"/>
      <c r="PA44" s="14"/>
      <c r="PB44" s="14"/>
      <c r="PC44" s="14"/>
      <c r="PD44" s="14"/>
      <c r="PE44" s="14"/>
      <c r="PF44" s="14"/>
      <c r="PG44" s="14"/>
      <c r="PH44" s="14"/>
      <c r="PI44" s="14"/>
      <c r="PJ44" s="14"/>
      <c r="PK44" s="14"/>
      <c r="PL44" s="14"/>
      <c r="PM44" s="14"/>
      <c r="PN44" s="14"/>
      <c r="PO44" s="14"/>
      <c r="PP44" s="14"/>
      <c r="PQ44" s="14"/>
      <c r="PR44" s="14"/>
      <c r="PS44" s="14"/>
      <c r="PT44" s="14"/>
      <c r="PU44" s="14"/>
      <c r="PV44" s="14"/>
      <c r="PW44" s="14"/>
      <c r="PX44" s="14"/>
      <c r="PY44" s="14"/>
      <c r="PZ44" s="14"/>
      <c r="QA44" s="14"/>
      <c r="QB44" s="14"/>
      <c r="QC44" s="14"/>
      <c r="QD44" s="14"/>
      <c r="QE44" s="14"/>
      <c r="QF44" s="14"/>
      <c r="QG44" s="14"/>
      <c r="QH44" s="14"/>
      <c r="QI44" s="14"/>
      <c r="QJ44" s="14"/>
      <c r="QK44" s="14"/>
      <c r="QL44" s="14"/>
      <c r="QM44" s="14"/>
      <c r="QN44" s="14"/>
      <c r="QO44" s="14"/>
      <c r="QP44" s="14"/>
      <c r="QQ44" s="14"/>
      <c r="QR44" s="14"/>
      <c r="QS44" s="14"/>
      <c r="QT44" s="14"/>
      <c r="QU44" s="14"/>
      <c r="QV44" s="14"/>
      <c r="QW44" s="14"/>
      <c r="QX44" s="14"/>
      <c r="QY44" s="14"/>
      <c r="QZ44" s="14"/>
      <c r="RA44" s="14"/>
      <c r="RB44" s="14"/>
      <c r="RC44" s="14"/>
      <c r="RD44" s="14"/>
      <c r="RE44" s="14"/>
      <c r="RF44" s="14"/>
      <c r="RG44" s="14"/>
      <c r="RH44" s="14"/>
      <c r="RI44" s="14"/>
      <c r="RJ44" s="14"/>
      <c r="RK44" s="14"/>
      <c r="RL44" s="14"/>
      <c r="RM44" s="14"/>
      <c r="RN44" s="14"/>
      <c r="RO44" s="14"/>
      <c r="RP44" s="14"/>
      <c r="RQ44" s="14"/>
      <c r="RR44" s="14"/>
      <c r="RS44" s="14"/>
      <c r="RT44" s="14"/>
      <c r="RU44" s="14"/>
      <c r="RV44" s="14"/>
      <c r="RW44" s="14"/>
      <c r="RX44" s="14"/>
      <c r="RY44" s="14"/>
      <c r="RZ44" s="14"/>
      <c r="SA44" s="14"/>
      <c r="SB44" s="14"/>
      <c r="SC44" s="14"/>
      <c r="SD44" s="14"/>
      <c r="SE44" s="14"/>
      <c r="SF44" s="14"/>
      <c r="SG44" s="14"/>
      <c r="SH44" s="14"/>
      <c r="SI44" s="14"/>
      <c r="SJ44" s="14"/>
      <c r="SK44" s="14"/>
      <c r="SL44" s="14"/>
      <c r="SM44" s="14"/>
      <c r="SN44" s="14"/>
      <c r="SO44" s="14"/>
      <c r="SP44" s="14"/>
      <c r="SQ44" s="14"/>
      <c r="SR44" s="14"/>
      <c r="SS44" s="14"/>
      <c r="ST44" s="14"/>
      <c r="SU44" s="14"/>
      <c r="SV44" s="14"/>
      <c r="SW44" s="14"/>
      <c r="SX44" s="14"/>
      <c r="SY44" s="14"/>
      <c r="SZ44" s="14"/>
      <c r="TA44" s="14"/>
      <c r="TB44" s="14"/>
      <c r="TC44" s="14"/>
      <c r="TD44" s="14"/>
      <c r="TE44" s="14"/>
      <c r="TF44" s="14"/>
      <c r="TG44" s="14"/>
      <c r="TH44" s="14"/>
      <c r="TI44" s="14"/>
      <c r="TJ44" s="14"/>
      <c r="TK44" s="14"/>
      <c r="TL44" s="14"/>
      <c r="TM44" s="14"/>
      <c r="TN44" s="14"/>
      <c r="TO44" s="14"/>
      <c r="TP44" s="14"/>
      <c r="TQ44" s="14"/>
      <c r="TR44" s="14"/>
      <c r="TS44" s="14"/>
      <c r="TT44" s="14"/>
      <c r="TU44" s="14"/>
      <c r="TV44" s="14"/>
      <c r="TW44" s="14"/>
      <c r="TX44" s="14"/>
      <c r="TY44" s="14"/>
      <c r="TZ44" s="14"/>
      <c r="UA44" s="14"/>
      <c r="UB44" s="14"/>
      <c r="UC44" s="14"/>
      <c r="UD44" s="14"/>
      <c r="UE44" s="14"/>
      <c r="UF44" s="14"/>
      <c r="UG44" s="14"/>
      <c r="UH44" s="14"/>
      <c r="UI44" s="14"/>
      <c r="UJ44" s="14"/>
      <c r="UK44" s="14"/>
      <c r="UL44" s="14"/>
      <c r="UM44" s="14"/>
      <c r="UN44" s="14"/>
      <c r="UO44" s="14"/>
      <c r="UP44" s="14"/>
      <c r="UQ44" s="14"/>
      <c r="UR44" s="14"/>
      <c r="US44" s="14"/>
      <c r="UT44" s="14"/>
      <c r="UU44" s="14"/>
      <c r="UV44" s="14"/>
      <c r="UW44" s="14"/>
      <c r="UX44" s="14"/>
      <c r="UY44" s="14"/>
      <c r="UZ44" s="14"/>
      <c r="VA44" s="14"/>
      <c r="VB44" s="14"/>
      <c r="VC44" s="14"/>
      <c r="VD44" s="14"/>
      <c r="VE44" s="14"/>
      <c r="VF44" s="14"/>
      <c r="VG44" s="14"/>
      <c r="VH44" s="14"/>
      <c r="VI44" s="14"/>
      <c r="VJ44" s="14"/>
      <c r="VK44" s="14"/>
      <c r="VL44" s="14"/>
      <c r="VM44" s="14"/>
      <c r="VN44" s="14"/>
      <c r="VO44" s="14"/>
      <c r="VP44" s="14"/>
      <c r="VQ44" s="14"/>
      <c r="VR44" s="14"/>
      <c r="VS44" s="14"/>
      <c r="VT44" s="14"/>
      <c r="VU44" s="14"/>
      <c r="VV44" s="14"/>
      <c r="VW44" s="14"/>
      <c r="VX44" s="14"/>
      <c r="VY44" s="14"/>
      <c r="VZ44" s="14"/>
      <c r="WA44" s="14"/>
      <c r="WB44" s="14"/>
      <c r="WC44" s="14"/>
      <c r="WD44" s="14"/>
      <c r="WE44" s="14"/>
      <c r="WF44" s="14"/>
      <c r="WG44" s="14"/>
      <c r="WH44" s="14"/>
      <c r="WI44" s="14"/>
      <c r="WJ44" s="14"/>
      <c r="WK44" s="14"/>
      <c r="WL44" s="14"/>
      <c r="WM44" s="14"/>
      <c r="WN44" s="14"/>
      <c r="WO44" s="14"/>
      <c r="WP44" s="14"/>
      <c r="WQ44" s="14"/>
      <c r="WR44" s="14"/>
      <c r="WS44" s="14"/>
      <c r="WT44" s="14"/>
      <c r="WU44" s="14"/>
      <c r="WV44" s="14"/>
      <c r="WW44" s="14"/>
      <c r="WX44" s="14"/>
      <c r="WY44" s="14"/>
      <c r="WZ44" s="14"/>
      <c r="XA44" s="14"/>
      <c r="XB44" s="14"/>
      <c r="XC44" s="14"/>
      <c r="XD44" s="14"/>
      <c r="XE44" s="14"/>
      <c r="XF44" s="14"/>
      <c r="XG44" s="14"/>
      <c r="XH44" s="14"/>
      <c r="XI44" s="14"/>
      <c r="XJ44" s="14"/>
      <c r="XK44" s="14"/>
      <c r="XL44" s="14"/>
      <c r="XM44" s="14"/>
      <c r="XN44" s="14"/>
      <c r="XO44" s="14"/>
      <c r="XP44" s="14"/>
      <c r="XQ44" s="14"/>
      <c r="XR44" s="14"/>
      <c r="XS44" s="14"/>
      <c r="XT44" s="14"/>
      <c r="XU44" s="14"/>
      <c r="XV44" s="14"/>
      <c r="XW44" s="14"/>
      <c r="XX44" s="14"/>
      <c r="XY44" s="14"/>
      <c r="XZ44" s="14"/>
      <c r="YA44" s="14"/>
      <c r="YB44" s="14"/>
      <c r="YC44" s="14"/>
      <c r="YD44" s="14"/>
      <c r="YE44" s="14"/>
      <c r="YF44" s="14"/>
      <c r="YG44" s="14"/>
      <c r="YH44" s="14"/>
      <c r="YI44" s="14"/>
      <c r="YJ44" s="14"/>
      <c r="YK44" s="14"/>
      <c r="YL44" s="14"/>
      <c r="YM44" s="14"/>
      <c r="YN44" s="14"/>
      <c r="YO44" s="14"/>
      <c r="YP44" s="14"/>
      <c r="YQ44" s="14"/>
      <c r="YR44" s="14"/>
      <c r="YS44" s="14"/>
      <c r="YT44" s="14"/>
      <c r="YU44" s="14"/>
      <c r="YV44" s="14"/>
      <c r="YW44" s="14"/>
      <c r="YX44" s="14"/>
      <c r="YY44" s="14"/>
      <c r="YZ44" s="14"/>
      <c r="ZA44" s="14"/>
      <c r="ZB44" s="14"/>
      <c r="ZC44" s="14"/>
      <c r="ZD44" s="14"/>
      <c r="ZE44" s="14"/>
      <c r="ZF44" s="14"/>
      <c r="ZG44" s="14"/>
      <c r="ZH44" s="14"/>
      <c r="ZI44" s="14"/>
      <c r="ZJ44" s="14"/>
      <c r="ZK44" s="14"/>
      <c r="ZL44" s="14"/>
      <c r="ZM44" s="14"/>
      <c r="ZN44" s="14"/>
      <c r="ZO44" s="14"/>
      <c r="ZP44" s="14"/>
      <c r="ZQ44" s="14"/>
      <c r="ZR44" s="14"/>
      <c r="ZS44" s="14"/>
      <c r="ZT44" s="14"/>
      <c r="ZU44" s="14"/>
      <c r="ZV44" s="14"/>
      <c r="ZW44" s="14"/>
      <c r="ZX44" s="14"/>
      <c r="ZY44" s="14"/>
      <c r="ZZ44" s="14"/>
      <c r="AAA44" s="14"/>
      <c r="AAB44" s="14"/>
    </row>
    <row r="45" spans="1:704" s="13" customFormat="1" ht="15" customHeight="1" x14ac:dyDescent="0.2">
      <c r="A45" s="33"/>
      <c r="B45" s="110"/>
      <c r="C45" s="38" t="s">
        <v>4</v>
      </c>
      <c r="D45" s="39">
        <f t="shared" si="5"/>
        <v>0</v>
      </c>
      <c r="E45" s="41"/>
      <c r="F45" s="41"/>
      <c r="G45" s="41"/>
      <c r="H45" s="41"/>
      <c r="I45" s="26"/>
      <c r="J45" s="26"/>
      <c r="K45" s="26"/>
      <c r="L45" s="26"/>
      <c r="M45" s="26"/>
      <c r="N45" s="26"/>
      <c r="O45" s="26"/>
      <c r="P45" s="26"/>
      <c r="Q45" s="26"/>
      <c r="R45" s="21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  <c r="IU45" s="14"/>
      <c r="IV45" s="14"/>
      <c r="IW45" s="14"/>
      <c r="IX45" s="14"/>
      <c r="IY45" s="14"/>
      <c r="IZ45" s="14"/>
      <c r="JA45" s="14"/>
      <c r="JB45" s="14"/>
      <c r="JC45" s="14"/>
      <c r="JD45" s="14"/>
      <c r="JE45" s="14"/>
      <c r="JF45" s="14"/>
      <c r="JG45" s="14"/>
      <c r="JH45" s="14"/>
      <c r="JI45" s="14"/>
      <c r="JJ45" s="14"/>
      <c r="JK45" s="14"/>
      <c r="JL45" s="14"/>
      <c r="JM45" s="14"/>
      <c r="JN45" s="14"/>
      <c r="JO45" s="14"/>
      <c r="JP45" s="14"/>
      <c r="JQ45" s="14"/>
      <c r="JR45" s="14"/>
      <c r="JS45" s="14"/>
      <c r="JT45" s="14"/>
      <c r="JU45" s="14"/>
      <c r="JV45" s="14"/>
      <c r="JW45" s="14"/>
      <c r="JX45" s="14"/>
      <c r="JY45" s="14"/>
      <c r="JZ45" s="14"/>
      <c r="KA45" s="14"/>
      <c r="KB45" s="14"/>
      <c r="KC45" s="14"/>
      <c r="KD45" s="14"/>
      <c r="KE45" s="14"/>
      <c r="KF45" s="14"/>
      <c r="KG45" s="14"/>
      <c r="KH45" s="14"/>
      <c r="KI45" s="14"/>
      <c r="KJ45" s="14"/>
      <c r="KK45" s="14"/>
      <c r="KL45" s="14"/>
      <c r="KM45" s="14"/>
      <c r="KN45" s="14"/>
      <c r="KO45" s="14"/>
      <c r="KP45" s="14"/>
      <c r="KQ45" s="14"/>
      <c r="KR45" s="14"/>
      <c r="KS45" s="14"/>
      <c r="KT45" s="14"/>
      <c r="KU45" s="14"/>
      <c r="KV45" s="14"/>
      <c r="KW45" s="14"/>
      <c r="KX45" s="14"/>
      <c r="KY45" s="14"/>
      <c r="KZ45" s="14"/>
      <c r="LA45" s="14"/>
      <c r="LB45" s="14"/>
      <c r="LC45" s="14"/>
      <c r="LD45" s="14"/>
      <c r="LE45" s="14"/>
      <c r="LF45" s="14"/>
      <c r="LG45" s="14"/>
      <c r="LH45" s="14"/>
      <c r="LI45" s="14"/>
      <c r="LJ45" s="14"/>
      <c r="LK45" s="14"/>
      <c r="LL45" s="14"/>
      <c r="LM45" s="14"/>
      <c r="LN45" s="14"/>
      <c r="LO45" s="14"/>
      <c r="LP45" s="14"/>
      <c r="LQ45" s="14"/>
      <c r="LR45" s="14"/>
      <c r="LS45" s="14"/>
      <c r="LT45" s="14"/>
      <c r="LU45" s="14"/>
      <c r="LV45" s="14"/>
      <c r="LW45" s="14"/>
      <c r="LX45" s="14"/>
      <c r="LY45" s="14"/>
      <c r="LZ45" s="14"/>
      <c r="MA45" s="14"/>
      <c r="MB45" s="14"/>
      <c r="MC45" s="14"/>
      <c r="MD45" s="14"/>
      <c r="ME45" s="14"/>
      <c r="MF45" s="14"/>
      <c r="MG45" s="14"/>
      <c r="MH45" s="14"/>
      <c r="MI45" s="14"/>
      <c r="MJ45" s="14"/>
      <c r="MK45" s="14"/>
      <c r="ML45" s="14"/>
      <c r="MM45" s="14"/>
      <c r="MN45" s="14"/>
      <c r="MO45" s="14"/>
      <c r="MP45" s="14"/>
      <c r="MQ45" s="14"/>
      <c r="MR45" s="14"/>
      <c r="MS45" s="14"/>
      <c r="MT45" s="14"/>
      <c r="MU45" s="14"/>
      <c r="MV45" s="14"/>
      <c r="MW45" s="14"/>
      <c r="MX45" s="14"/>
      <c r="MY45" s="14"/>
      <c r="MZ45" s="14"/>
      <c r="NA45" s="14"/>
      <c r="NB45" s="14"/>
      <c r="NC45" s="14"/>
      <c r="ND45" s="14"/>
      <c r="NE45" s="14"/>
      <c r="NF45" s="14"/>
      <c r="NG45" s="14"/>
      <c r="NH45" s="14"/>
      <c r="NI45" s="14"/>
      <c r="NJ45" s="14"/>
      <c r="NK45" s="14"/>
      <c r="NL45" s="14"/>
      <c r="NM45" s="14"/>
      <c r="NN45" s="14"/>
      <c r="NO45" s="14"/>
      <c r="NP45" s="14"/>
      <c r="NQ45" s="14"/>
      <c r="NR45" s="14"/>
      <c r="NS45" s="14"/>
      <c r="NT45" s="14"/>
      <c r="NU45" s="14"/>
      <c r="NV45" s="14"/>
      <c r="NW45" s="14"/>
      <c r="NX45" s="14"/>
      <c r="NY45" s="14"/>
      <c r="NZ45" s="14"/>
      <c r="OA45" s="14"/>
      <c r="OB45" s="14"/>
      <c r="OC45" s="14"/>
      <c r="OD45" s="14"/>
      <c r="OE45" s="14"/>
      <c r="OF45" s="14"/>
      <c r="OG45" s="14"/>
      <c r="OH45" s="14"/>
      <c r="OI45" s="14"/>
      <c r="OJ45" s="14"/>
      <c r="OK45" s="14"/>
      <c r="OL45" s="14"/>
      <c r="OM45" s="14"/>
      <c r="ON45" s="14"/>
      <c r="OO45" s="14"/>
      <c r="OP45" s="14"/>
      <c r="OQ45" s="14"/>
      <c r="OR45" s="14"/>
      <c r="OS45" s="14"/>
      <c r="OT45" s="14"/>
      <c r="OU45" s="14"/>
      <c r="OV45" s="14"/>
      <c r="OW45" s="14"/>
      <c r="OX45" s="14"/>
      <c r="OY45" s="14"/>
      <c r="OZ45" s="14"/>
      <c r="PA45" s="14"/>
      <c r="PB45" s="14"/>
      <c r="PC45" s="14"/>
      <c r="PD45" s="14"/>
      <c r="PE45" s="14"/>
      <c r="PF45" s="14"/>
      <c r="PG45" s="14"/>
      <c r="PH45" s="14"/>
      <c r="PI45" s="14"/>
      <c r="PJ45" s="14"/>
      <c r="PK45" s="14"/>
      <c r="PL45" s="14"/>
      <c r="PM45" s="14"/>
      <c r="PN45" s="14"/>
      <c r="PO45" s="14"/>
      <c r="PP45" s="14"/>
      <c r="PQ45" s="14"/>
      <c r="PR45" s="14"/>
      <c r="PS45" s="14"/>
      <c r="PT45" s="14"/>
      <c r="PU45" s="14"/>
      <c r="PV45" s="14"/>
      <c r="PW45" s="14"/>
      <c r="PX45" s="14"/>
      <c r="PY45" s="14"/>
      <c r="PZ45" s="14"/>
      <c r="QA45" s="14"/>
      <c r="QB45" s="14"/>
      <c r="QC45" s="14"/>
      <c r="QD45" s="14"/>
      <c r="QE45" s="14"/>
      <c r="QF45" s="14"/>
      <c r="QG45" s="14"/>
      <c r="QH45" s="14"/>
      <c r="QI45" s="14"/>
      <c r="QJ45" s="14"/>
      <c r="QK45" s="14"/>
      <c r="QL45" s="14"/>
      <c r="QM45" s="14"/>
      <c r="QN45" s="14"/>
      <c r="QO45" s="14"/>
      <c r="QP45" s="14"/>
      <c r="QQ45" s="14"/>
      <c r="QR45" s="14"/>
      <c r="QS45" s="14"/>
      <c r="QT45" s="14"/>
      <c r="QU45" s="14"/>
      <c r="QV45" s="14"/>
      <c r="QW45" s="14"/>
      <c r="QX45" s="14"/>
      <c r="QY45" s="14"/>
      <c r="QZ45" s="14"/>
      <c r="RA45" s="14"/>
      <c r="RB45" s="14"/>
      <c r="RC45" s="14"/>
      <c r="RD45" s="14"/>
      <c r="RE45" s="14"/>
      <c r="RF45" s="14"/>
      <c r="RG45" s="14"/>
      <c r="RH45" s="14"/>
      <c r="RI45" s="14"/>
      <c r="RJ45" s="14"/>
      <c r="RK45" s="14"/>
      <c r="RL45" s="14"/>
      <c r="RM45" s="14"/>
      <c r="RN45" s="14"/>
      <c r="RO45" s="14"/>
      <c r="RP45" s="14"/>
      <c r="RQ45" s="14"/>
      <c r="RR45" s="14"/>
      <c r="RS45" s="14"/>
      <c r="RT45" s="14"/>
      <c r="RU45" s="14"/>
      <c r="RV45" s="14"/>
      <c r="RW45" s="14"/>
      <c r="RX45" s="14"/>
      <c r="RY45" s="14"/>
      <c r="RZ45" s="14"/>
      <c r="SA45" s="14"/>
      <c r="SB45" s="14"/>
      <c r="SC45" s="14"/>
      <c r="SD45" s="14"/>
      <c r="SE45" s="14"/>
      <c r="SF45" s="14"/>
      <c r="SG45" s="14"/>
      <c r="SH45" s="14"/>
      <c r="SI45" s="14"/>
      <c r="SJ45" s="14"/>
      <c r="SK45" s="14"/>
      <c r="SL45" s="14"/>
      <c r="SM45" s="14"/>
      <c r="SN45" s="14"/>
      <c r="SO45" s="14"/>
      <c r="SP45" s="14"/>
      <c r="SQ45" s="14"/>
      <c r="SR45" s="14"/>
      <c r="SS45" s="14"/>
      <c r="ST45" s="14"/>
      <c r="SU45" s="14"/>
      <c r="SV45" s="14"/>
      <c r="SW45" s="14"/>
      <c r="SX45" s="14"/>
      <c r="SY45" s="14"/>
      <c r="SZ45" s="14"/>
      <c r="TA45" s="14"/>
      <c r="TB45" s="14"/>
      <c r="TC45" s="14"/>
      <c r="TD45" s="14"/>
      <c r="TE45" s="14"/>
      <c r="TF45" s="14"/>
      <c r="TG45" s="14"/>
      <c r="TH45" s="14"/>
      <c r="TI45" s="14"/>
      <c r="TJ45" s="14"/>
      <c r="TK45" s="14"/>
      <c r="TL45" s="14"/>
      <c r="TM45" s="14"/>
      <c r="TN45" s="14"/>
      <c r="TO45" s="14"/>
      <c r="TP45" s="14"/>
      <c r="TQ45" s="14"/>
      <c r="TR45" s="14"/>
      <c r="TS45" s="14"/>
      <c r="TT45" s="14"/>
      <c r="TU45" s="14"/>
      <c r="TV45" s="14"/>
      <c r="TW45" s="14"/>
      <c r="TX45" s="14"/>
      <c r="TY45" s="14"/>
      <c r="TZ45" s="14"/>
      <c r="UA45" s="14"/>
      <c r="UB45" s="14"/>
      <c r="UC45" s="14"/>
      <c r="UD45" s="14"/>
      <c r="UE45" s="14"/>
      <c r="UF45" s="14"/>
      <c r="UG45" s="14"/>
      <c r="UH45" s="14"/>
      <c r="UI45" s="14"/>
      <c r="UJ45" s="14"/>
      <c r="UK45" s="14"/>
      <c r="UL45" s="14"/>
      <c r="UM45" s="14"/>
      <c r="UN45" s="14"/>
      <c r="UO45" s="14"/>
      <c r="UP45" s="14"/>
      <c r="UQ45" s="14"/>
      <c r="UR45" s="14"/>
      <c r="US45" s="14"/>
      <c r="UT45" s="14"/>
      <c r="UU45" s="14"/>
      <c r="UV45" s="14"/>
      <c r="UW45" s="14"/>
      <c r="UX45" s="14"/>
      <c r="UY45" s="14"/>
      <c r="UZ45" s="14"/>
      <c r="VA45" s="14"/>
      <c r="VB45" s="14"/>
      <c r="VC45" s="14"/>
      <c r="VD45" s="14"/>
      <c r="VE45" s="14"/>
      <c r="VF45" s="14"/>
      <c r="VG45" s="14"/>
      <c r="VH45" s="14"/>
      <c r="VI45" s="14"/>
      <c r="VJ45" s="14"/>
      <c r="VK45" s="14"/>
      <c r="VL45" s="14"/>
      <c r="VM45" s="14"/>
      <c r="VN45" s="14"/>
      <c r="VO45" s="14"/>
      <c r="VP45" s="14"/>
      <c r="VQ45" s="14"/>
      <c r="VR45" s="14"/>
      <c r="VS45" s="14"/>
      <c r="VT45" s="14"/>
      <c r="VU45" s="14"/>
      <c r="VV45" s="14"/>
      <c r="VW45" s="14"/>
      <c r="VX45" s="14"/>
      <c r="VY45" s="14"/>
      <c r="VZ45" s="14"/>
      <c r="WA45" s="14"/>
      <c r="WB45" s="14"/>
      <c r="WC45" s="14"/>
      <c r="WD45" s="14"/>
      <c r="WE45" s="14"/>
      <c r="WF45" s="14"/>
      <c r="WG45" s="14"/>
      <c r="WH45" s="14"/>
      <c r="WI45" s="14"/>
      <c r="WJ45" s="14"/>
      <c r="WK45" s="14"/>
      <c r="WL45" s="14"/>
      <c r="WM45" s="14"/>
      <c r="WN45" s="14"/>
      <c r="WO45" s="14"/>
      <c r="WP45" s="14"/>
      <c r="WQ45" s="14"/>
      <c r="WR45" s="14"/>
      <c r="WS45" s="14"/>
      <c r="WT45" s="14"/>
      <c r="WU45" s="14"/>
      <c r="WV45" s="14"/>
      <c r="WW45" s="14"/>
      <c r="WX45" s="14"/>
      <c r="WY45" s="14"/>
      <c r="WZ45" s="14"/>
      <c r="XA45" s="14"/>
      <c r="XB45" s="14"/>
      <c r="XC45" s="14"/>
      <c r="XD45" s="14"/>
      <c r="XE45" s="14"/>
      <c r="XF45" s="14"/>
      <c r="XG45" s="14"/>
      <c r="XH45" s="14"/>
      <c r="XI45" s="14"/>
      <c r="XJ45" s="14"/>
      <c r="XK45" s="14"/>
      <c r="XL45" s="14"/>
      <c r="XM45" s="14"/>
      <c r="XN45" s="14"/>
      <c r="XO45" s="14"/>
      <c r="XP45" s="14"/>
      <c r="XQ45" s="14"/>
      <c r="XR45" s="14"/>
      <c r="XS45" s="14"/>
      <c r="XT45" s="14"/>
      <c r="XU45" s="14"/>
      <c r="XV45" s="14"/>
      <c r="XW45" s="14"/>
      <c r="XX45" s="14"/>
      <c r="XY45" s="14"/>
      <c r="XZ45" s="14"/>
      <c r="YA45" s="14"/>
      <c r="YB45" s="14"/>
      <c r="YC45" s="14"/>
      <c r="YD45" s="14"/>
      <c r="YE45" s="14"/>
      <c r="YF45" s="14"/>
      <c r="YG45" s="14"/>
      <c r="YH45" s="14"/>
      <c r="YI45" s="14"/>
      <c r="YJ45" s="14"/>
      <c r="YK45" s="14"/>
      <c r="YL45" s="14"/>
      <c r="YM45" s="14"/>
      <c r="YN45" s="14"/>
      <c r="YO45" s="14"/>
      <c r="YP45" s="14"/>
      <c r="YQ45" s="14"/>
      <c r="YR45" s="14"/>
      <c r="YS45" s="14"/>
      <c r="YT45" s="14"/>
      <c r="YU45" s="14"/>
      <c r="YV45" s="14"/>
      <c r="YW45" s="14"/>
      <c r="YX45" s="14"/>
      <c r="YY45" s="14"/>
      <c r="YZ45" s="14"/>
      <c r="ZA45" s="14"/>
      <c r="ZB45" s="14"/>
      <c r="ZC45" s="14"/>
      <c r="ZD45" s="14"/>
      <c r="ZE45" s="14"/>
      <c r="ZF45" s="14"/>
      <c r="ZG45" s="14"/>
      <c r="ZH45" s="14"/>
      <c r="ZI45" s="14"/>
      <c r="ZJ45" s="14"/>
      <c r="ZK45" s="14"/>
      <c r="ZL45" s="14"/>
      <c r="ZM45" s="14"/>
      <c r="ZN45" s="14"/>
      <c r="ZO45" s="14"/>
      <c r="ZP45" s="14"/>
      <c r="ZQ45" s="14"/>
      <c r="ZR45" s="14"/>
      <c r="ZS45" s="14"/>
      <c r="ZT45" s="14"/>
      <c r="ZU45" s="14"/>
      <c r="ZV45" s="14"/>
      <c r="ZW45" s="14"/>
      <c r="ZX45" s="14"/>
      <c r="ZY45" s="14"/>
      <c r="ZZ45" s="14"/>
      <c r="AAA45" s="14"/>
      <c r="AAB45" s="14"/>
    </row>
    <row r="46" spans="1:704" s="13" customFormat="1" ht="15" customHeight="1" x14ac:dyDescent="0.2">
      <c r="A46" s="33"/>
      <c r="B46" s="109" t="s">
        <v>78</v>
      </c>
      <c r="C46" s="37" t="s">
        <v>1</v>
      </c>
      <c r="D46" s="39">
        <f t="shared" si="5"/>
        <v>1151.1899699999999</v>
      </c>
      <c r="E46" s="40">
        <f t="shared" ref="E46" si="13">E48+E47</f>
        <v>110.50597</v>
      </c>
      <c r="F46" s="40">
        <v>112.47</v>
      </c>
      <c r="G46" s="40">
        <v>532.66999999999996</v>
      </c>
      <c r="H46" s="40">
        <v>395.54399999999998</v>
      </c>
      <c r="I46" s="26"/>
      <c r="J46" s="26"/>
      <c r="K46" s="26"/>
      <c r="L46" s="26"/>
      <c r="M46" s="26"/>
      <c r="N46" s="26"/>
      <c r="O46" s="26"/>
      <c r="P46" s="26"/>
      <c r="Q46" s="26"/>
      <c r="R46" s="21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14"/>
      <c r="HB46" s="14"/>
      <c r="HC46" s="14"/>
      <c r="HD46" s="14"/>
      <c r="HE46" s="14"/>
      <c r="HF46" s="14"/>
      <c r="HG46" s="14"/>
      <c r="HH46" s="14"/>
      <c r="HI46" s="14"/>
      <c r="HJ46" s="14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  <c r="IU46" s="14"/>
      <c r="IV46" s="14"/>
      <c r="IW46" s="14"/>
      <c r="IX46" s="14"/>
      <c r="IY46" s="14"/>
      <c r="IZ46" s="14"/>
      <c r="JA46" s="14"/>
      <c r="JB46" s="14"/>
      <c r="JC46" s="14"/>
      <c r="JD46" s="14"/>
      <c r="JE46" s="14"/>
      <c r="JF46" s="14"/>
      <c r="JG46" s="14"/>
      <c r="JH46" s="14"/>
      <c r="JI46" s="14"/>
      <c r="JJ46" s="14"/>
      <c r="JK46" s="14"/>
      <c r="JL46" s="14"/>
      <c r="JM46" s="14"/>
      <c r="JN46" s="14"/>
      <c r="JO46" s="14"/>
      <c r="JP46" s="14"/>
      <c r="JQ46" s="14"/>
      <c r="JR46" s="14"/>
      <c r="JS46" s="14"/>
      <c r="JT46" s="14"/>
      <c r="JU46" s="14"/>
      <c r="JV46" s="14"/>
      <c r="JW46" s="14"/>
      <c r="JX46" s="14"/>
      <c r="JY46" s="14"/>
      <c r="JZ46" s="14"/>
      <c r="KA46" s="14"/>
      <c r="KB46" s="14"/>
      <c r="KC46" s="14"/>
      <c r="KD46" s="14"/>
      <c r="KE46" s="14"/>
      <c r="KF46" s="14"/>
      <c r="KG46" s="14"/>
      <c r="KH46" s="14"/>
      <c r="KI46" s="14"/>
      <c r="KJ46" s="14"/>
      <c r="KK46" s="14"/>
      <c r="KL46" s="14"/>
      <c r="KM46" s="14"/>
      <c r="KN46" s="14"/>
      <c r="KO46" s="14"/>
      <c r="KP46" s="14"/>
      <c r="KQ46" s="14"/>
      <c r="KR46" s="14"/>
      <c r="KS46" s="14"/>
      <c r="KT46" s="14"/>
      <c r="KU46" s="14"/>
      <c r="KV46" s="14"/>
      <c r="KW46" s="14"/>
      <c r="KX46" s="14"/>
      <c r="KY46" s="14"/>
      <c r="KZ46" s="14"/>
      <c r="LA46" s="14"/>
      <c r="LB46" s="14"/>
      <c r="LC46" s="14"/>
      <c r="LD46" s="14"/>
      <c r="LE46" s="14"/>
      <c r="LF46" s="14"/>
      <c r="LG46" s="14"/>
      <c r="LH46" s="14"/>
      <c r="LI46" s="14"/>
      <c r="LJ46" s="14"/>
      <c r="LK46" s="14"/>
      <c r="LL46" s="14"/>
      <c r="LM46" s="14"/>
      <c r="LN46" s="14"/>
      <c r="LO46" s="14"/>
      <c r="LP46" s="14"/>
      <c r="LQ46" s="14"/>
      <c r="LR46" s="14"/>
      <c r="LS46" s="14"/>
      <c r="LT46" s="14"/>
      <c r="LU46" s="14"/>
      <c r="LV46" s="14"/>
      <c r="LW46" s="14"/>
      <c r="LX46" s="14"/>
      <c r="LY46" s="14"/>
      <c r="LZ46" s="14"/>
      <c r="MA46" s="14"/>
      <c r="MB46" s="14"/>
      <c r="MC46" s="14"/>
      <c r="MD46" s="14"/>
      <c r="ME46" s="14"/>
      <c r="MF46" s="14"/>
      <c r="MG46" s="14"/>
      <c r="MH46" s="14"/>
      <c r="MI46" s="14"/>
      <c r="MJ46" s="14"/>
      <c r="MK46" s="14"/>
      <c r="ML46" s="14"/>
      <c r="MM46" s="14"/>
      <c r="MN46" s="14"/>
      <c r="MO46" s="14"/>
      <c r="MP46" s="14"/>
      <c r="MQ46" s="14"/>
      <c r="MR46" s="14"/>
      <c r="MS46" s="14"/>
      <c r="MT46" s="14"/>
      <c r="MU46" s="14"/>
      <c r="MV46" s="14"/>
      <c r="MW46" s="14"/>
      <c r="MX46" s="14"/>
      <c r="MY46" s="14"/>
      <c r="MZ46" s="14"/>
      <c r="NA46" s="14"/>
      <c r="NB46" s="14"/>
      <c r="NC46" s="14"/>
      <c r="ND46" s="14"/>
      <c r="NE46" s="14"/>
      <c r="NF46" s="14"/>
      <c r="NG46" s="14"/>
      <c r="NH46" s="14"/>
      <c r="NI46" s="14"/>
      <c r="NJ46" s="14"/>
      <c r="NK46" s="14"/>
      <c r="NL46" s="14"/>
      <c r="NM46" s="14"/>
      <c r="NN46" s="14"/>
      <c r="NO46" s="14"/>
      <c r="NP46" s="14"/>
      <c r="NQ46" s="14"/>
      <c r="NR46" s="14"/>
      <c r="NS46" s="14"/>
      <c r="NT46" s="14"/>
      <c r="NU46" s="14"/>
      <c r="NV46" s="14"/>
      <c r="NW46" s="14"/>
      <c r="NX46" s="14"/>
      <c r="NY46" s="14"/>
      <c r="NZ46" s="14"/>
      <c r="OA46" s="14"/>
      <c r="OB46" s="14"/>
      <c r="OC46" s="14"/>
      <c r="OD46" s="14"/>
      <c r="OE46" s="14"/>
      <c r="OF46" s="14"/>
      <c r="OG46" s="14"/>
      <c r="OH46" s="14"/>
      <c r="OI46" s="14"/>
      <c r="OJ46" s="14"/>
      <c r="OK46" s="14"/>
      <c r="OL46" s="14"/>
      <c r="OM46" s="14"/>
      <c r="ON46" s="14"/>
      <c r="OO46" s="14"/>
      <c r="OP46" s="14"/>
      <c r="OQ46" s="14"/>
      <c r="OR46" s="14"/>
      <c r="OS46" s="14"/>
      <c r="OT46" s="14"/>
      <c r="OU46" s="14"/>
      <c r="OV46" s="14"/>
      <c r="OW46" s="14"/>
      <c r="OX46" s="14"/>
      <c r="OY46" s="14"/>
      <c r="OZ46" s="14"/>
      <c r="PA46" s="14"/>
      <c r="PB46" s="14"/>
      <c r="PC46" s="14"/>
      <c r="PD46" s="14"/>
      <c r="PE46" s="14"/>
      <c r="PF46" s="14"/>
      <c r="PG46" s="14"/>
      <c r="PH46" s="14"/>
      <c r="PI46" s="14"/>
      <c r="PJ46" s="14"/>
      <c r="PK46" s="14"/>
      <c r="PL46" s="14"/>
      <c r="PM46" s="14"/>
      <c r="PN46" s="14"/>
      <c r="PO46" s="14"/>
      <c r="PP46" s="14"/>
      <c r="PQ46" s="14"/>
      <c r="PR46" s="14"/>
      <c r="PS46" s="14"/>
      <c r="PT46" s="14"/>
      <c r="PU46" s="14"/>
      <c r="PV46" s="14"/>
      <c r="PW46" s="14"/>
      <c r="PX46" s="14"/>
      <c r="PY46" s="14"/>
      <c r="PZ46" s="14"/>
      <c r="QA46" s="14"/>
      <c r="QB46" s="14"/>
      <c r="QC46" s="14"/>
      <c r="QD46" s="14"/>
      <c r="QE46" s="14"/>
      <c r="QF46" s="14"/>
      <c r="QG46" s="14"/>
      <c r="QH46" s="14"/>
      <c r="QI46" s="14"/>
      <c r="QJ46" s="14"/>
      <c r="QK46" s="14"/>
      <c r="QL46" s="14"/>
      <c r="QM46" s="14"/>
      <c r="QN46" s="14"/>
      <c r="QO46" s="14"/>
      <c r="QP46" s="14"/>
      <c r="QQ46" s="14"/>
      <c r="QR46" s="14"/>
      <c r="QS46" s="14"/>
      <c r="QT46" s="14"/>
      <c r="QU46" s="14"/>
      <c r="QV46" s="14"/>
      <c r="QW46" s="14"/>
      <c r="QX46" s="14"/>
      <c r="QY46" s="14"/>
      <c r="QZ46" s="14"/>
      <c r="RA46" s="14"/>
      <c r="RB46" s="14"/>
      <c r="RC46" s="14"/>
      <c r="RD46" s="14"/>
      <c r="RE46" s="14"/>
      <c r="RF46" s="14"/>
      <c r="RG46" s="14"/>
      <c r="RH46" s="14"/>
      <c r="RI46" s="14"/>
      <c r="RJ46" s="14"/>
      <c r="RK46" s="14"/>
      <c r="RL46" s="14"/>
      <c r="RM46" s="14"/>
      <c r="RN46" s="14"/>
      <c r="RO46" s="14"/>
      <c r="RP46" s="14"/>
      <c r="RQ46" s="14"/>
      <c r="RR46" s="14"/>
      <c r="RS46" s="14"/>
      <c r="RT46" s="14"/>
      <c r="RU46" s="14"/>
      <c r="RV46" s="14"/>
      <c r="RW46" s="14"/>
      <c r="RX46" s="14"/>
      <c r="RY46" s="14"/>
      <c r="RZ46" s="14"/>
      <c r="SA46" s="14"/>
      <c r="SB46" s="14"/>
      <c r="SC46" s="14"/>
      <c r="SD46" s="14"/>
      <c r="SE46" s="14"/>
      <c r="SF46" s="14"/>
      <c r="SG46" s="14"/>
      <c r="SH46" s="14"/>
      <c r="SI46" s="14"/>
      <c r="SJ46" s="14"/>
      <c r="SK46" s="14"/>
      <c r="SL46" s="14"/>
      <c r="SM46" s="14"/>
      <c r="SN46" s="14"/>
      <c r="SO46" s="14"/>
      <c r="SP46" s="14"/>
      <c r="SQ46" s="14"/>
      <c r="SR46" s="14"/>
      <c r="SS46" s="14"/>
      <c r="ST46" s="14"/>
      <c r="SU46" s="14"/>
      <c r="SV46" s="14"/>
      <c r="SW46" s="14"/>
      <c r="SX46" s="14"/>
      <c r="SY46" s="14"/>
      <c r="SZ46" s="14"/>
      <c r="TA46" s="14"/>
      <c r="TB46" s="14"/>
      <c r="TC46" s="14"/>
      <c r="TD46" s="14"/>
      <c r="TE46" s="14"/>
      <c r="TF46" s="14"/>
      <c r="TG46" s="14"/>
      <c r="TH46" s="14"/>
      <c r="TI46" s="14"/>
      <c r="TJ46" s="14"/>
      <c r="TK46" s="14"/>
      <c r="TL46" s="14"/>
      <c r="TM46" s="14"/>
      <c r="TN46" s="14"/>
      <c r="TO46" s="14"/>
      <c r="TP46" s="14"/>
      <c r="TQ46" s="14"/>
      <c r="TR46" s="14"/>
      <c r="TS46" s="14"/>
      <c r="TT46" s="14"/>
      <c r="TU46" s="14"/>
      <c r="TV46" s="14"/>
      <c r="TW46" s="14"/>
      <c r="TX46" s="14"/>
      <c r="TY46" s="14"/>
      <c r="TZ46" s="14"/>
      <c r="UA46" s="14"/>
      <c r="UB46" s="14"/>
      <c r="UC46" s="14"/>
      <c r="UD46" s="14"/>
      <c r="UE46" s="14"/>
      <c r="UF46" s="14"/>
      <c r="UG46" s="14"/>
      <c r="UH46" s="14"/>
      <c r="UI46" s="14"/>
      <c r="UJ46" s="14"/>
      <c r="UK46" s="14"/>
      <c r="UL46" s="14"/>
      <c r="UM46" s="14"/>
      <c r="UN46" s="14"/>
      <c r="UO46" s="14"/>
      <c r="UP46" s="14"/>
      <c r="UQ46" s="14"/>
      <c r="UR46" s="14"/>
      <c r="US46" s="14"/>
      <c r="UT46" s="14"/>
      <c r="UU46" s="14"/>
      <c r="UV46" s="14"/>
      <c r="UW46" s="14"/>
      <c r="UX46" s="14"/>
      <c r="UY46" s="14"/>
      <c r="UZ46" s="14"/>
      <c r="VA46" s="14"/>
      <c r="VB46" s="14"/>
      <c r="VC46" s="14"/>
      <c r="VD46" s="14"/>
      <c r="VE46" s="14"/>
      <c r="VF46" s="14"/>
      <c r="VG46" s="14"/>
      <c r="VH46" s="14"/>
      <c r="VI46" s="14"/>
      <c r="VJ46" s="14"/>
      <c r="VK46" s="14"/>
      <c r="VL46" s="14"/>
      <c r="VM46" s="14"/>
      <c r="VN46" s="14"/>
      <c r="VO46" s="14"/>
      <c r="VP46" s="14"/>
      <c r="VQ46" s="14"/>
      <c r="VR46" s="14"/>
      <c r="VS46" s="14"/>
      <c r="VT46" s="14"/>
      <c r="VU46" s="14"/>
      <c r="VV46" s="14"/>
      <c r="VW46" s="14"/>
      <c r="VX46" s="14"/>
      <c r="VY46" s="14"/>
      <c r="VZ46" s="14"/>
      <c r="WA46" s="14"/>
      <c r="WB46" s="14"/>
      <c r="WC46" s="14"/>
      <c r="WD46" s="14"/>
      <c r="WE46" s="14"/>
      <c r="WF46" s="14"/>
      <c r="WG46" s="14"/>
      <c r="WH46" s="14"/>
      <c r="WI46" s="14"/>
      <c r="WJ46" s="14"/>
      <c r="WK46" s="14"/>
      <c r="WL46" s="14"/>
      <c r="WM46" s="14"/>
      <c r="WN46" s="14"/>
      <c r="WO46" s="14"/>
      <c r="WP46" s="14"/>
      <c r="WQ46" s="14"/>
      <c r="WR46" s="14"/>
      <c r="WS46" s="14"/>
      <c r="WT46" s="14"/>
      <c r="WU46" s="14"/>
      <c r="WV46" s="14"/>
      <c r="WW46" s="14"/>
      <c r="WX46" s="14"/>
      <c r="WY46" s="14"/>
      <c r="WZ46" s="14"/>
      <c r="XA46" s="14"/>
      <c r="XB46" s="14"/>
      <c r="XC46" s="14"/>
      <c r="XD46" s="14"/>
      <c r="XE46" s="14"/>
      <c r="XF46" s="14"/>
      <c r="XG46" s="14"/>
      <c r="XH46" s="14"/>
      <c r="XI46" s="14"/>
      <c r="XJ46" s="14"/>
      <c r="XK46" s="14"/>
      <c r="XL46" s="14"/>
      <c r="XM46" s="14"/>
      <c r="XN46" s="14"/>
      <c r="XO46" s="14"/>
      <c r="XP46" s="14"/>
      <c r="XQ46" s="14"/>
      <c r="XR46" s="14"/>
      <c r="XS46" s="14"/>
      <c r="XT46" s="14"/>
      <c r="XU46" s="14"/>
      <c r="XV46" s="14"/>
      <c r="XW46" s="14"/>
      <c r="XX46" s="14"/>
      <c r="XY46" s="14"/>
      <c r="XZ46" s="14"/>
      <c r="YA46" s="14"/>
      <c r="YB46" s="14"/>
      <c r="YC46" s="14"/>
      <c r="YD46" s="14"/>
      <c r="YE46" s="14"/>
      <c r="YF46" s="14"/>
      <c r="YG46" s="14"/>
      <c r="YH46" s="14"/>
      <c r="YI46" s="14"/>
      <c r="YJ46" s="14"/>
      <c r="YK46" s="14"/>
      <c r="YL46" s="14"/>
      <c r="YM46" s="14"/>
      <c r="YN46" s="14"/>
      <c r="YO46" s="14"/>
      <c r="YP46" s="14"/>
      <c r="YQ46" s="14"/>
      <c r="YR46" s="14"/>
      <c r="YS46" s="14"/>
      <c r="YT46" s="14"/>
      <c r="YU46" s="14"/>
      <c r="YV46" s="14"/>
      <c r="YW46" s="14"/>
      <c r="YX46" s="14"/>
      <c r="YY46" s="14"/>
      <c r="YZ46" s="14"/>
      <c r="ZA46" s="14"/>
      <c r="ZB46" s="14"/>
      <c r="ZC46" s="14"/>
      <c r="ZD46" s="14"/>
      <c r="ZE46" s="14"/>
      <c r="ZF46" s="14"/>
      <c r="ZG46" s="14"/>
      <c r="ZH46" s="14"/>
      <c r="ZI46" s="14"/>
      <c r="ZJ46" s="14"/>
      <c r="ZK46" s="14"/>
      <c r="ZL46" s="14"/>
      <c r="ZM46" s="14"/>
      <c r="ZN46" s="14"/>
      <c r="ZO46" s="14"/>
      <c r="ZP46" s="14"/>
      <c r="ZQ46" s="14"/>
      <c r="ZR46" s="14"/>
      <c r="ZS46" s="14"/>
      <c r="ZT46" s="14"/>
      <c r="ZU46" s="14"/>
      <c r="ZV46" s="14"/>
      <c r="ZW46" s="14"/>
      <c r="ZX46" s="14"/>
      <c r="ZY46" s="14"/>
      <c r="ZZ46" s="14"/>
      <c r="AAA46" s="14"/>
      <c r="AAB46" s="14"/>
    </row>
    <row r="47" spans="1:704" s="13" customFormat="1" ht="15" customHeight="1" x14ac:dyDescent="0.2">
      <c r="A47" s="33"/>
      <c r="B47" s="110"/>
      <c r="C47" s="38" t="s">
        <v>2</v>
      </c>
      <c r="D47" s="39">
        <f t="shared" si="5"/>
        <v>0</v>
      </c>
      <c r="E47" s="41"/>
      <c r="F47" s="41"/>
      <c r="G47" s="41"/>
      <c r="H47" s="41"/>
      <c r="I47" s="26"/>
      <c r="J47" s="26"/>
      <c r="K47" s="26"/>
      <c r="L47" s="26"/>
      <c r="M47" s="26"/>
      <c r="N47" s="26"/>
      <c r="O47" s="26"/>
      <c r="P47" s="26"/>
      <c r="Q47" s="26"/>
      <c r="R47" s="21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  <c r="IU47" s="14"/>
      <c r="IV47" s="14"/>
      <c r="IW47" s="14"/>
      <c r="IX47" s="14"/>
      <c r="IY47" s="14"/>
      <c r="IZ47" s="14"/>
      <c r="JA47" s="14"/>
      <c r="JB47" s="14"/>
      <c r="JC47" s="14"/>
      <c r="JD47" s="14"/>
      <c r="JE47" s="14"/>
      <c r="JF47" s="14"/>
      <c r="JG47" s="14"/>
      <c r="JH47" s="14"/>
      <c r="JI47" s="14"/>
      <c r="JJ47" s="14"/>
      <c r="JK47" s="14"/>
      <c r="JL47" s="14"/>
      <c r="JM47" s="14"/>
      <c r="JN47" s="14"/>
      <c r="JO47" s="14"/>
      <c r="JP47" s="14"/>
      <c r="JQ47" s="14"/>
      <c r="JR47" s="14"/>
      <c r="JS47" s="14"/>
      <c r="JT47" s="14"/>
      <c r="JU47" s="14"/>
      <c r="JV47" s="14"/>
      <c r="JW47" s="14"/>
      <c r="JX47" s="14"/>
      <c r="JY47" s="14"/>
      <c r="JZ47" s="14"/>
      <c r="KA47" s="14"/>
      <c r="KB47" s="14"/>
      <c r="KC47" s="14"/>
      <c r="KD47" s="14"/>
      <c r="KE47" s="14"/>
      <c r="KF47" s="14"/>
      <c r="KG47" s="14"/>
      <c r="KH47" s="14"/>
      <c r="KI47" s="14"/>
      <c r="KJ47" s="14"/>
      <c r="KK47" s="14"/>
      <c r="KL47" s="14"/>
      <c r="KM47" s="14"/>
      <c r="KN47" s="14"/>
      <c r="KO47" s="14"/>
      <c r="KP47" s="14"/>
      <c r="KQ47" s="14"/>
      <c r="KR47" s="14"/>
      <c r="KS47" s="14"/>
      <c r="KT47" s="14"/>
      <c r="KU47" s="14"/>
      <c r="KV47" s="14"/>
      <c r="KW47" s="14"/>
      <c r="KX47" s="14"/>
      <c r="KY47" s="14"/>
      <c r="KZ47" s="14"/>
      <c r="LA47" s="14"/>
      <c r="LB47" s="14"/>
      <c r="LC47" s="14"/>
      <c r="LD47" s="14"/>
      <c r="LE47" s="14"/>
      <c r="LF47" s="14"/>
      <c r="LG47" s="14"/>
      <c r="LH47" s="14"/>
      <c r="LI47" s="14"/>
      <c r="LJ47" s="14"/>
      <c r="LK47" s="14"/>
      <c r="LL47" s="14"/>
      <c r="LM47" s="14"/>
      <c r="LN47" s="14"/>
      <c r="LO47" s="14"/>
      <c r="LP47" s="14"/>
      <c r="LQ47" s="14"/>
      <c r="LR47" s="14"/>
      <c r="LS47" s="14"/>
      <c r="LT47" s="14"/>
      <c r="LU47" s="14"/>
      <c r="LV47" s="14"/>
      <c r="LW47" s="14"/>
      <c r="LX47" s="14"/>
      <c r="LY47" s="14"/>
      <c r="LZ47" s="14"/>
      <c r="MA47" s="14"/>
      <c r="MB47" s="14"/>
      <c r="MC47" s="14"/>
      <c r="MD47" s="14"/>
      <c r="ME47" s="14"/>
      <c r="MF47" s="14"/>
      <c r="MG47" s="14"/>
      <c r="MH47" s="14"/>
      <c r="MI47" s="14"/>
      <c r="MJ47" s="14"/>
      <c r="MK47" s="14"/>
      <c r="ML47" s="14"/>
      <c r="MM47" s="14"/>
      <c r="MN47" s="14"/>
      <c r="MO47" s="14"/>
      <c r="MP47" s="14"/>
      <c r="MQ47" s="14"/>
      <c r="MR47" s="14"/>
      <c r="MS47" s="14"/>
      <c r="MT47" s="14"/>
      <c r="MU47" s="14"/>
      <c r="MV47" s="14"/>
      <c r="MW47" s="14"/>
      <c r="MX47" s="14"/>
      <c r="MY47" s="14"/>
      <c r="MZ47" s="14"/>
      <c r="NA47" s="14"/>
      <c r="NB47" s="14"/>
      <c r="NC47" s="14"/>
      <c r="ND47" s="14"/>
      <c r="NE47" s="14"/>
      <c r="NF47" s="14"/>
      <c r="NG47" s="14"/>
      <c r="NH47" s="14"/>
      <c r="NI47" s="14"/>
      <c r="NJ47" s="14"/>
      <c r="NK47" s="14"/>
      <c r="NL47" s="14"/>
      <c r="NM47" s="14"/>
      <c r="NN47" s="14"/>
      <c r="NO47" s="14"/>
      <c r="NP47" s="14"/>
      <c r="NQ47" s="14"/>
      <c r="NR47" s="14"/>
      <c r="NS47" s="14"/>
      <c r="NT47" s="14"/>
      <c r="NU47" s="14"/>
      <c r="NV47" s="14"/>
      <c r="NW47" s="14"/>
      <c r="NX47" s="14"/>
      <c r="NY47" s="14"/>
      <c r="NZ47" s="14"/>
      <c r="OA47" s="14"/>
      <c r="OB47" s="14"/>
      <c r="OC47" s="14"/>
      <c r="OD47" s="14"/>
      <c r="OE47" s="14"/>
      <c r="OF47" s="14"/>
      <c r="OG47" s="14"/>
      <c r="OH47" s="14"/>
      <c r="OI47" s="14"/>
      <c r="OJ47" s="14"/>
      <c r="OK47" s="14"/>
      <c r="OL47" s="14"/>
      <c r="OM47" s="14"/>
      <c r="ON47" s="14"/>
      <c r="OO47" s="14"/>
      <c r="OP47" s="14"/>
      <c r="OQ47" s="14"/>
      <c r="OR47" s="14"/>
      <c r="OS47" s="14"/>
      <c r="OT47" s="14"/>
      <c r="OU47" s="14"/>
      <c r="OV47" s="14"/>
      <c r="OW47" s="14"/>
      <c r="OX47" s="14"/>
      <c r="OY47" s="14"/>
      <c r="OZ47" s="14"/>
      <c r="PA47" s="14"/>
      <c r="PB47" s="14"/>
      <c r="PC47" s="14"/>
      <c r="PD47" s="14"/>
      <c r="PE47" s="14"/>
      <c r="PF47" s="14"/>
      <c r="PG47" s="14"/>
      <c r="PH47" s="14"/>
      <c r="PI47" s="14"/>
      <c r="PJ47" s="14"/>
      <c r="PK47" s="14"/>
      <c r="PL47" s="14"/>
      <c r="PM47" s="14"/>
      <c r="PN47" s="14"/>
      <c r="PO47" s="14"/>
      <c r="PP47" s="14"/>
      <c r="PQ47" s="14"/>
      <c r="PR47" s="14"/>
      <c r="PS47" s="14"/>
      <c r="PT47" s="14"/>
      <c r="PU47" s="14"/>
      <c r="PV47" s="14"/>
      <c r="PW47" s="14"/>
      <c r="PX47" s="14"/>
      <c r="PY47" s="14"/>
      <c r="PZ47" s="14"/>
      <c r="QA47" s="14"/>
      <c r="QB47" s="14"/>
      <c r="QC47" s="14"/>
      <c r="QD47" s="14"/>
      <c r="QE47" s="14"/>
      <c r="QF47" s="14"/>
      <c r="QG47" s="14"/>
      <c r="QH47" s="14"/>
      <c r="QI47" s="14"/>
      <c r="QJ47" s="14"/>
      <c r="QK47" s="14"/>
      <c r="QL47" s="14"/>
      <c r="QM47" s="14"/>
      <c r="QN47" s="14"/>
      <c r="QO47" s="14"/>
      <c r="QP47" s="14"/>
      <c r="QQ47" s="14"/>
      <c r="QR47" s="14"/>
      <c r="QS47" s="14"/>
      <c r="QT47" s="14"/>
      <c r="QU47" s="14"/>
      <c r="QV47" s="14"/>
      <c r="QW47" s="14"/>
      <c r="QX47" s="14"/>
      <c r="QY47" s="14"/>
      <c r="QZ47" s="14"/>
      <c r="RA47" s="14"/>
      <c r="RB47" s="14"/>
      <c r="RC47" s="14"/>
      <c r="RD47" s="14"/>
      <c r="RE47" s="14"/>
      <c r="RF47" s="14"/>
      <c r="RG47" s="14"/>
      <c r="RH47" s="14"/>
      <c r="RI47" s="14"/>
      <c r="RJ47" s="14"/>
      <c r="RK47" s="14"/>
      <c r="RL47" s="14"/>
      <c r="RM47" s="14"/>
      <c r="RN47" s="14"/>
      <c r="RO47" s="14"/>
      <c r="RP47" s="14"/>
      <c r="RQ47" s="14"/>
      <c r="RR47" s="14"/>
      <c r="RS47" s="14"/>
      <c r="RT47" s="14"/>
      <c r="RU47" s="14"/>
      <c r="RV47" s="14"/>
      <c r="RW47" s="14"/>
      <c r="RX47" s="14"/>
      <c r="RY47" s="14"/>
      <c r="RZ47" s="14"/>
      <c r="SA47" s="14"/>
      <c r="SB47" s="14"/>
      <c r="SC47" s="14"/>
      <c r="SD47" s="14"/>
      <c r="SE47" s="14"/>
      <c r="SF47" s="14"/>
      <c r="SG47" s="14"/>
      <c r="SH47" s="14"/>
      <c r="SI47" s="14"/>
      <c r="SJ47" s="14"/>
      <c r="SK47" s="14"/>
      <c r="SL47" s="14"/>
      <c r="SM47" s="14"/>
      <c r="SN47" s="14"/>
      <c r="SO47" s="14"/>
      <c r="SP47" s="14"/>
      <c r="SQ47" s="14"/>
      <c r="SR47" s="14"/>
      <c r="SS47" s="14"/>
      <c r="ST47" s="14"/>
      <c r="SU47" s="14"/>
      <c r="SV47" s="14"/>
      <c r="SW47" s="14"/>
      <c r="SX47" s="14"/>
      <c r="SY47" s="14"/>
      <c r="SZ47" s="14"/>
      <c r="TA47" s="14"/>
      <c r="TB47" s="14"/>
      <c r="TC47" s="14"/>
      <c r="TD47" s="14"/>
      <c r="TE47" s="14"/>
      <c r="TF47" s="14"/>
      <c r="TG47" s="14"/>
      <c r="TH47" s="14"/>
      <c r="TI47" s="14"/>
      <c r="TJ47" s="14"/>
      <c r="TK47" s="14"/>
      <c r="TL47" s="14"/>
      <c r="TM47" s="14"/>
      <c r="TN47" s="14"/>
      <c r="TO47" s="14"/>
      <c r="TP47" s="14"/>
      <c r="TQ47" s="14"/>
      <c r="TR47" s="14"/>
      <c r="TS47" s="14"/>
      <c r="TT47" s="14"/>
      <c r="TU47" s="14"/>
      <c r="TV47" s="14"/>
      <c r="TW47" s="14"/>
      <c r="TX47" s="14"/>
      <c r="TY47" s="14"/>
      <c r="TZ47" s="14"/>
      <c r="UA47" s="14"/>
      <c r="UB47" s="14"/>
      <c r="UC47" s="14"/>
      <c r="UD47" s="14"/>
      <c r="UE47" s="14"/>
      <c r="UF47" s="14"/>
      <c r="UG47" s="14"/>
      <c r="UH47" s="14"/>
      <c r="UI47" s="14"/>
      <c r="UJ47" s="14"/>
      <c r="UK47" s="14"/>
      <c r="UL47" s="14"/>
      <c r="UM47" s="14"/>
      <c r="UN47" s="14"/>
      <c r="UO47" s="14"/>
      <c r="UP47" s="14"/>
      <c r="UQ47" s="14"/>
      <c r="UR47" s="14"/>
      <c r="US47" s="14"/>
      <c r="UT47" s="14"/>
      <c r="UU47" s="14"/>
      <c r="UV47" s="14"/>
      <c r="UW47" s="14"/>
      <c r="UX47" s="14"/>
      <c r="UY47" s="14"/>
      <c r="UZ47" s="14"/>
      <c r="VA47" s="14"/>
      <c r="VB47" s="14"/>
      <c r="VC47" s="14"/>
      <c r="VD47" s="14"/>
      <c r="VE47" s="14"/>
      <c r="VF47" s="14"/>
      <c r="VG47" s="14"/>
      <c r="VH47" s="14"/>
      <c r="VI47" s="14"/>
      <c r="VJ47" s="14"/>
      <c r="VK47" s="14"/>
      <c r="VL47" s="14"/>
      <c r="VM47" s="14"/>
      <c r="VN47" s="14"/>
      <c r="VO47" s="14"/>
      <c r="VP47" s="14"/>
      <c r="VQ47" s="14"/>
      <c r="VR47" s="14"/>
      <c r="VS47" s="14"/>
      <c r="VT47" s="14"/>
      <c r="VU47" s="14"/>
      <c r="VV47" s="14"/>
      <c r="VW47" s="14"/>
      <c r="VX47" s="14"/>
      <c r="VY47" s="14"/>
      <c r="VZ47" s="14"/>
      <c r="WA47" s="14"/>
      <c r="WB47" s="14"/>
      <c r="WC47" s="14"/>
      <c r="WD47" s="14"/>
      <c r="WE47" s="14"/>
      <c r="WF47" s="14"/>
      <c r="WG47" s="14"/>
      <c r="WH47" s="14"/>
      <c r="WI47" s="14"/>
      <c r="WJ47" s="14"/>
      <c r="WK47" s="14"/>
      <c r="WL47" s="14"/>
      <c r="WM47" s="14"/>
      <c r="WN47" s="14"/>
      <c r="WO47" s="14"/>
      <c r="WP47" s="14"/>
      <c r="WQ47" s="14"/>
      <c r="WR47" s="14"/>
      <c r="WS47" s="14"/>
      <c r="WT47" s="14"/>
      <c r="WU47" s="14"/>
      <c r="WV47" s="14"/>
      <c r="WW47" s="14"/>
      <c r="WX47" s="14"/>
      <c r="WY47" s="14"/>
      <c r="WZ47" s="14"/>
      <c r="XA47" s="14"/>
      <c r="XB47" s="14"/>
      <c r="XC47" s="14"/>
      <c r="XD47" s="14"/>
      <c r="XE47" s="14"/>
      <c r="XF47" s="14"/>
      <c r="XG47" s="14"/>
      <c r="XH47" s="14"/>
      <c r="XI47" s="14"/>
      <c r="XJ47" s="14"/>
      <c r="XK47" s="14"/>
      <c r="XL47" s="14"/>
      <c r="XM47" s="14"/>
      <c r="XN47" s="14"/>
      <c r="XO47" s="14"/>
      <c r="XP47" s="14"/>
      <c r="XQ47" s="14"/>
      <c r="XR47" s="14"/>
      <c r="XS47" s="14"/>
      <c r="XT47" s="14"/>
      <c r="XU47" s="14"/>
      <c r="XV47" s="14"/>
      <c r="XW47" s="14"/>
      <c r="XX47" s="14"/>
      <c r="XY47" s="14"/>
      <c r="XZ47" s="14"/>
      <c r="YA47" s="14"/>
      <c r="YB47" s="14"/>
      <c r="YC47" s="14"/>
      <c r="YD47" s="14"/>
      <c r="YE47" s="14"/>
      <c r="YF47" s="14"/>
      <c r="YG47" s="14"/>
      <c r="YH47" s="14"/>
      <c r="YI47" s="14"/>
      <c r="YJ47" s="14"/>
      <c r="YK47" s="14"/>
      <c r="YL47" s="14"/>
      <c r="YM47" s="14"/>
      <c r="YN47" s="14"/>
      <c r="YO47" s="14"/>
      <c r="YP47" s="14"/>
      <c r="YQ47" s="14"/>
      <c r="YR47" s="14"/>
      <c r="YS47" s="14"/>
      <c r="YT47" s="14"/>
      <c r="YU47" s="14"/>
      <c r="YV47" s="14"/>
      <c r="YW47" s="14"/>
      <c r="YX47" s="14"/>
      <c r="YY47" s="14"/>
      <c r="YZ47" s="14"/>
      <c r="ZA47" s="14"/>
      <c r="ZB47" s="14"/>
      <c r="ZC47" s="14"/>
      <c r="ZD47" s="14"/>
      <c r="ZE47" s="14"/>
      <c r="ZF47" s="14"/>
      <c r="ZG47" s="14"/>
      <c r="ZH47" s="14"/>
      <c r="ZI47" s="14"/>
      <c r="ZJ47" s="14"/>
      <c r="ZK47" s="14"/>
      <c r="ZL47" s="14"/>
      <c r="ZM47" s="14"/>
      <c r="ZN47" s="14"/>
      <c r="ZO47" s="14"/>
      <c r="ZP47" s="14"/>
      <c r="ZQ47" s="14"/>
      <c r="ZR47" s="14"/>
      <c r="ZS47" s="14"/>
      <c r="ZT47" s="14"/>
      <c r="ZU47" s="14"/>
      <c r="ZV47" s="14"/>
      <c r="ZW47" s="14"/>
      <c r="ZX47" s="14"/>
      <c r="ZY47" s="14"/>
      <c r="ZZ47" s="14"/>
      <c r="AAA47" s="14"/>
      <c r="AAB47" s="14"/>
    </row>
    <row r="48" spans="1:704" s="13" customFormat="1" ht="15" customHeight="1" x14ac:dyDescent="0.2">
      <c r="A48" s="33"/>
      <c r="B48" s="110"/>
      <c r="C48" s="38" t="s">
        <v>3</v>
      </c>
      <c r="D48" s="39">
        <f t="shared" si="5"/>
        <v>1151.1899699999999</v>
      </c>
      <c r="E48" s="41">
        <f>73.15+37.35597</f>
        <v>110.50597</v>
      </c>
      <c r="F48" s="41">
        <v>112.47</v>
      </c>
      <c r="G48" s="41">
        <v>532.66999999999996</v>
      </c>
      <c r="H48" s="41">
        <v>395.54399999999998</v>
      </c>
      <c r="I48" s="26"/>
      <c r="J48" s="26"/>
      <c r="K48" s="26"/>
      <c r="L48" s="26"/>
      <c r="M48" s="26"/>
      <c r="N48" s="26"/>
      <c r="O48" s="26"/>
      <c r="P48" s="26"/>
      <c r="Q48" s="26"/>
      <c r="R48" s="21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  <c r="GU48" s="14"/>
      <c r="GV48" s="14"/>
      <c r="GW48" s="14"/>
      <c r="GX48" s="14"/>
      <c r="GY48" s="14"/>
      <c r="GZ48" s="14"/>
      <c r="HA48" s="14"/>
      <c r="HB48" s="14"/>
      <c r="HC48" s="14"/>
      <c r="HD48" s="14"/>
      <c r="HE48" s="14"/>
      <c r="HF48" s="14"/>
      <c r="HG48" s="14"/>
      <c r="HH48" s="14"/>
      <c r="HI48" s="14"/>
      <c r="HJ48" s="14"/>
      <c r="HK48" s="14"/>
      <c r="HL48" s="14"/>
      <c r="HM48" s="14"/>
      <c r="HN48" s="14"/>
      <c r="HO48" s="14"/>
      <c r="HP48" s="14"/>
      <c r="HQ48" s="14"/>
      <c r="HR48" s="14"/>
      <c r="HS48" s="14"/>
      <c r="HT48" s="14"/>
      <c r="HU48" s="14"/>
      <c r="HV48" s="14"/>
      <c r="HW48" s="14"/>
      <c r="HX48" s="14"/>
      <c r="HY48" s="14"/>
      <c r="HZ48" s="14"/>
      <c r="IA48" s="14"/>
      <c r="IB48" s="14"/>
      <c r="IC48" s="14"/>
      <c r="ID48" s="14"/>
      <c r="IE48" s="14"/>
      <c r="IF48" s="14"/>
      <c r="IG48" s="14"/>
      <c r="IH48" s="14"/>
      <c r="II48" s="14"/>
      <c r="IJ48" s="14"/>
      <c r="IK48" s="14"/>
      <c r="IL48" s="14"/>
      <c r="IM48" s="14"/>
      <c r="IN48" s="14"/>
      <c r="IO48" s="14"/>
      <c r="IP48" s="14"/>
      <c r="IQ48" s="14"/>
      <c r="IR48" s="14"/>
      <c r="IS48" s="14"/>
      <c r="IT48" s="14"/>
      <c r="IU48" s="14"/>
      <c r="IV48" s="14"/>
      <c r="IW48" s="14"/>
      <c r="IX48" s="14"/>
      <c r="IY48" s="14"/>
      <c r="IZ48" s="14"/>
      <c r="JA48" s="14"/>
      <c r="JB48" s="14"/>
      <c r="JC48" s="14"/>
      <c r="JD48" s="14"/>
      <c r="JE48" s="14"/>
      <c r="JF48" s="14"/>
      <c r="JG48" s="14"/>
      <c r="JH48" s="14"/>
      <c r="JI48" s="14"/>
      <c r="JJ48" s="14"/>
      <c r="JK48" s="14"/>
      <c r="JL48" s="14"/>
      <c r="JM48" s="14"/>
      <c r="JN48" s="14"/>
      <c r="JO48" s="14"/>
      <c r="JP48" s="14"/>
      <c r="JQ48" s="14"/>
      <c r="JR48" s="14"/>
      <c r="JS48" s="14"/>
      <c r="JT48" s="14"/>
      <c r="JU48" s="14"/>
      <c r="JV48" s="14"/>
      <c r="JW48" s="14"/>
      <c r="JX48" s="14"/>
      <c r="JY48" s="14"/>
      <c r="JZ48" s="14"/>
      <c r="KA48" s="14"/>
      <c r="KB48" s="14"/>
      <c r="KC48" s="14"/>
      <c r="KD48" s="14"/>
      <c r="KE48" s="14"/>
      <c r="KF48" s="14"/>
      <c r="KG48" s="14"/>
      <c r="KH48" s="14"/>
      <c r="KI48" s="14"/>
      <c r="KJ48" s="14"/>
      <c r="KK48" s="14"/>
      <c r="KL48" s="14"/>
      <c r="KM48" s="14"/>
      <c r="KN48" s="14"/>
      <c r="KO48" s="14"/>
      <c r="KP48" s="14"/>
      <c r="KQ48" s="14"/>
      <c r="KR48" s="14"/>
      <c r="KS48" s="14"/>
      <c r="KT48" s="14"/>
      <c r="KU48" s="14"/>
      <c r="KV48" s="14"/>
      <c r="KW48" s="14"/>
      <c r="KX48" s="14"/>
      <c r="KY48" s="14"/>
      <c r="KZ48" s="14"/>
      <c r="LA48" s="14"/>
      <c r="LB48" s="14"/>
      <c r="LC48" s="14"/>
      <c r="LD48" s="14"/>
      <c r="LE48" s="14"/>
      <c r="LF48" s="14"/>
      <c r="LG48" s="14"/>
      <c r="LH48" s="14"/>
      <c r="LI48" s="14"/>
      <c r="LJ48" s="14"/>
      <c r="LK48" s="14"/>
      <c r="LL48" s="14"/>
      <c r="LM48" s="14"/>
      <c r="LN48" s="14"/>
      <c r="LO48" s="14"/>
      <c r="LP48" s="14"/>
      <c r="LQ48" s="14"/>
      <c r="LR48" s="14"/>
      <c r="LS48" s="14"/>
      <c r="LT48" s="14"/>
      <c r="LU48" s="14"/>
      <c r="LV48" s="14"/>
      <c r="LW48" s="14"/>
      <c r="LX48" s="14"/>
      <c r="LY48" s="14"/>
      <c r="LZ48" s="14"/>
      <c r="MA48" s="14"/>
      <c r="MB48" s="14"/>
      <c r="MC48" s="14"/>
      <c r="MD48" s="14"/>
      <c r="ME48" s="14"/>
      <c r="MF48" s="14"/>
      <c r="MG48" s="14"/>
      <c r="MH48" s="14"/>
      <c r="MI48" s="14"/>
      <c r="MJ48" s="14"/>
      <c r="MK48" s="14"/>
      <c r="ML48" s="14"/>
      <c r="MM48" s="14"/>
      <c r="MN48" s="14"/>
      <c r="MO48" s="14"/>
      <c r="MP48" s="14"/>
      <c r="MQ48" s="14"/>
      <c r="MR48" s="14"/>
      <c r="MS48" s="14"/>
      <c r="MT48" s="14"/>
      <c r="MU48" s="14"/>
      <c r="MV48" s="14"/>
      <c r="MW48" s="14"/>
      <c r="MX48" s="14"/>
      <c r="MY48" s="14"/>
      <c r="MZ48" s="14"/>
      <c r="NA48" s="14"/>
      <c r="NB48" s="14"/>
      <c r="NC48" s="14"/>
      <c r="ND48" s="14"/>
      <c r="NE48" s="14"/>
      <c r="NF48" s="14"/>
      <c r="NG48" s="14"/>
      <c r="NH48" s="14"/>
      <c r="NI48" s="14"/>
      <c r="NJ48" s="14"/>
      <c r="NK48" s="14"/>
      <c r="NL48" s="14"/>
      <c r="NM48" s="14"/>
      <c r="NN48" s="14"/>
      <c r="NO48" s="14"/>
      <c r="NP48" s="14"/>
      <c r="NQ48" s="14"/>
      <c r="NR48" s="14"/>
      <c r="NS48" s="14"/>
      <c r="NT48" s="14"/>
      <c r="NU48" s="14"/>
      <c r="NV48" s="14"/>
      <c r="NW48" s="14"/>
      <c r="NX48" s="14"/>
      <c r="NY48" s="14"/>
      <c r="NZ48" s="14"/>
      <c r="OA48" s="14"/>
      <c r="OB48" s="14"/>
      <c r="OC48" s="14"/>
      <c r="OD48" s="14"/>
      <c r="OE48" s="14"/>
      <c r="OF48" s="14"/>
      <c r="OG48" s="14"/>
      <c r="OH48" s="14"/>
      <c r="OI48" s="14"/>
      <c r="OJ48" s="14"/>
      <c r="OK48" s="14"/>
      <c r="OL48" s="14"/>
      <c r="OM48" s="14"/>
      <c r="ON48" s="14"/>
      <c r="OO48" s="14"/>
      <c r="OP48" s="14"/>
      <c r="OQ48" s="14"/>
      <c r="OR48" s="14"/>
      <c r="OS48" s="14"/>
      <c r="OT48" s="14"/>
      <c r="OU48" s="14"/>
      <c r="OV48" s="14"/>
      <c r="OW48" s="14"/>
      <c r="OX48" s="14"/>
      <c r="OY48" s="14"/>
      <c r="OZ48" s="14"/>
      <c r="PA48" s="14"/>
      <c r="PB48" s="14"/>
      <c r="PC48" s="14"/>
      <c r="PD48" s="14"/>
      <c r="PE48" s="14"/>
      <c r="PF48" s="14"/>
      <c r="PG48" s="14"/>
      <c r="PH48" s="14"/>
      <c r="PI48" s="14"/>
      <c r="PJ48" s="14"/>
      <c r="PK48" s="14"/>
      <c r="PL48" s="14"/>
      <c r="PM48" s="14"/>
      <c r="PN48" s="14"/>
      <c r="PO48" s="14"/>
      <c r="PP48" s="14"/>
      <c r="PQ48" s="14"/>
      <c r="PR48" s="14"/>
      <c r="PS48" s="14"/>
      <c r="PT48" s="14"/>
      <c r="PU48" s="14"/>
      <c r="PV48" s="14"/>
      <c r="PW48" s="14"/>
      <c r="PX48" s="14"/>
      <c r="PY48" s="14"/>
      <c r="PZ48" s="14"/>
      <c r="QA48" s="14"/>
      <c r="QB48" s="14"/>
      <c r="QC48" s="14"/>
      <c r="QD48" s="14"/>
      <c r="QE48" s="14"/>
      <c r="QF48" s="14"/>
      <c r="QG48" s="14"/>
      <c r="QH48" s="14"/>
      <c r="QI48" s="14"/>
      <c r="QJ48" s="14"/>
      <c r="QK48" s="14"/>
      <c r="QL48" s="14"/>
      <c r="QM48" s="14"/>
      <c r="QN48" s="14"/>
      <c r="QO48" s="14"/>
      <c r="QP48" s="14"/>
      <c r="QQ48" s="14"/>
      <c r="QR48" s="14"/>
      <c r="QS48" s="14"/>
      <c r="QT48" s="14"/>
      <c r="QU48" s="14"/>
      <c r="QV48" s="14"/>
      <c r="QW48" s="14"/>
      <c r="QX48" s="14"/>
      <c r="QY48" s="14"/>
      <c r="QZ48" s="14"/>
      <c r="RA48" s="14"/>
      <c r="RB48" s="14"/>
      <c r="RC48" s="14"/>
      <c r="RD48" s="14"/>
      <c r="RE48" s="14"/>
      <c r="RF48" s="14"/>
      <c r="RG48" s="14"/>
      <c r="RH48" s="14"/>
      <c r="RI48" s="14"/>
      <c r="RJ48" s="14"/>
      <c r="RK48" s="14"/>
      <c r="RL48" s="14"/>
      <c r="RM48" s="14"/>
      <c r="RN48" s="14"/>
      <c r="RO48" s="14"/>
      <c r="RP48" s="14"/>
      <c r="RQ48" s="14"/>
      <c r="RR48" s="14"/>
      <c r="RS48" s="14"/>
      <c r="RT48" s="14"/>
      <c r="RU48" s="14"/>
      <c r="RV48" s="14"/>
      <c r="RW48" s="14"/>
      <c r="RX48" s="14"/>
      <c r="RY48" s="14"/>
      <c r="RZ48" s="14"/>
      <c r="SA48" s="14"/>
      <c r="SB48" s="14"/>
      <c r="SC48" s="14"/>
      <c r="SD48" s="14"/>
      <c r="SE48" s="14"/>
      <c r="SF48" s="14"/>
      <c r="SG48" s="14"/>
      <c r="SH48" s="14"/>
      <c r="SI48" s="14"/>
      <c r="SJ48" s="14"/>
      <c r="SK48" s="14"/>
      <c r="SL48" s="14"/>
      <c r="SM48" s="14"/>
      <c r="SN48" s="14"/>
      <c r="SO48" s="14"/>
      <c r="SP48" s="14"/>
      <c r="SQ48" s="14"/>
      <c r="SR48" s="14"/>
      <c r="SS48" s="14"/>
      <c r="ST48" s="14"/>
      <c r="SU48" s="14"/>
      <c r="SV48" s="14"/>
      <c r="SW48" s="14"/>
      <c r="SX48" s="14"/>
      <c r="SY48" s="14"/>
      <c r="SZ48" s="14"/>
      <c r="TA48" s="14"/>
      <c r="TB48" s="14"/>
      <c r="TC48" s="14"/>
      <c r="TD48" s="14"/>
      <c r="TE48" s="14"/>
      <c r="TF48" s="14"/>
      <c r="TG48" s="14"/>
      <c r="TH48" s="14"/>
      <c r="TI48" s="14"/>
      <c r="TJ48" s="14"/>
      <c r="TK48" s="14"/>
      <c r="TL48" s="14"/>
      <c r="TM48" s="14"/>
      <c r="TN48" s="14"/>
      <c r="TO48" s="14"/>
      <c r="TP48" s="14"/>
      <c r="TQ48" s="14"/>
      <c r="TR48" s="14"/>
      <c r="TS48" s="14"/>
      <c r="TT48" s="14"/>
      <c r="TU48" s="14"/>
      <c r="TV48" s="14"/>
      <c r="TW48" s="14"/>
      <c r="TX48" s="14"/>
      <c r="TY48" s="14"/>
      <c r="TZ48" s="14"/>
      <c r="UA48" s="14"/>
      <c r="UB48" s="14"/>
      <c r="UC48" s="14"/>
      <c r="UD48" s="14"/>
      <c r="UE48" s="14"/>
      <c r="UF48" s="14"/>
      <c r="UG48" s="14"/>
      <c r="UH48" s="14"/>
      <c r="UI48" s="14"/>
      <c r="UJ48" s="14"/>
      <c r="UK48" s="14"/>
      <c r="UL48" s="14"/>
      <c r="UM48" s="14"/>
      <c r="UN48" s="14"/>
      <c r="UO48" s="14"/>
      <c r="UP48" s="14"/>
      <c r="UQ48" s="14"/>
      <c r="UR48" s="14"/>
      <c r="US48" s="14"/>
      <c r="UT48" s="14"/>
      <c r="UU48" s="14"/>
      <c r="UV48" s="14"/>
      <c r="UW48" s="14"/>
      <c r="UX48" s="14"/>
      <c r="UY48" s="14"/>
      <c r="UZ48" s="14"/>
      <c r="VA48" s="14"/>
      <c r="VB48" s="14"/>
      <c r="VC48" s="14"/>
      <c r="VD48" s="14"/>
      <c r="VE48" s="14"/>
      <c r="VF48" s="14"/>
      <c r="VG48" s="14"/>
      <c r="VH48" s="14"/>
      <c r="VI48" s="14"/>
      <c r="VJ48" s="14"/>
      <c r="VK48" s="14"/>
      <c r="VL48" s="14"/>
      <c r="VM48" s="14"/>
      <c r="VN48" s="14"/>
      <c r="VO48" s="14"/>
      <c r="VP48" s="14"/>
      <c r="VQ48" s="14"/>
      <c r="VR48" s="14"/>
      <c r="VS48" s="14"/>
      <c r="VT48" s="14"/>
      <c r="VU48" s="14"/>
      <c r="VV48" s="14"/>
      <c r="VW48" s="14"/>
      <c r="VX48" s="14"/>
      <c r="VY48" s="14"/>
      <c r="VZ48" s="14"/>
      <c r="WA48" s="14"/>
      <c r="WB48" s="14"/>
      <c r="WC48" s="14"/>
      <c r="WD48" s="14"/>
      <c r="WE48" s="14"/>
      <c r="WF48" s="14"/>
      <c r="WG48" s="14"/>
      <c r="WH48" s="14"/>
      <c r="WI48" s="14"/>
      <c r="WJ48" s="14"/>
      <c r="WK48" s="14"/>
      <c r="WL48" s="14"/>
      <c r="WM48" s="14"/>
      <c r="WN48" s="14"/>
      <c r="WO48" s="14"/>
      <c r="WP48" s="14"/>
      <c r="WQ48" s="14"/>
      <c r="WR48" s="14"/>
      <c r="WS48" s="14"/>
      <c r="WT48" s="14"/>
      <c r="WU48" s="14"/>
      <c r="WV48" s="14"/>
      <c r="WW48" s="14"/>
      <c r="WX48" s="14"/>
      <c r="WY48" s="14"/>
      <c r="WZ48" s="14"/>
      <c r="XA48" s="14"/>
      <c r="XB48" s="14"/>
      <c r="XC48" s="14"/>
      <c r="XD48" s="14"/>
      <c r="XE48" s="14"/>
      <c r="XF48" s="14"/>
      <c r="XG48" s="14"/>
      <c r="XH48" s="14"/>
      <c r="XI48" s="14"/>
      <c r="XJ48" s="14"/>
      <c r="XK48" s="14"/>
      <c r="XL48" s="14"/>
      <c r="XM48" s="14"/>
      <c r="XN48" s="14"/>
      <c r="XO48" s="14"/>
      <c r="XP48" s="14"/>
      <c r="XQ48" s="14"/>
      <c r="XR48" s="14"/>
      <c r="XS48" s="14"/>
      <c r="XT48" s="14"/>
      <c r="XU48" s="14"/>
      <c r="XV48" s="14"/>
      <c r="XW48" s="14"/>
      <c r="XX48" s="14"/>
      <c r="XY48" s="14"/>
      <c r="XZ48" s="14"/>
      <c r="YA48" s="14"/>
      <c r="YB48" s="14"/>
      <c r="YC48" s="14"/>
      <c r="YD48" s="14"/>
      <c r="YE48" s="14"/>
      <c r="YF48" s="14"/>
      <c r="YG48" s="14"/>
      <c r="YH48" s="14"/>
      <c r="YI48" s="14"/>
      <c r="YJ48" s="14"/>
      <c r="YK48" s="14"/>
      <c r="YL48" s="14"/>
      <c r="YM48" s="14"/>
      <c r="YN48" s="14"/>
      <c r="YO48" s="14"/>
      <c r="YP48" s="14"/>
      <c r="YQ48" s="14"/>
      <c r="YR48" s="14"/>
      <c r="YS48" s="14"/>
      <c r="YT48" s="14"/>
      <c r="YU48" s="14"/>
      <c r="YV48" s="14"/>
      <c r="YW48" s="14"/>
      <c r="YX48" s="14"/>
      <c r="YY48" s="14"/>
      <c r="YZ48" s="14"/>
      <c r="ZA48" s="14"/>
      <c r="ZB48" s="14"/>
      <c r="ZC48" s="14"/>
      <c r="ZD48" s="14"/>
      <c r="ZE48" s="14"/>
      <c r="ZF48" s="14"/>
      <c r="ZG48" s="14"/>
      <c r="ZH48" s="14"/>
      <c r="ZI48" s="14"/>
      <c r="ZJ48" s="14"/>
      <c r="ZK48" s="14"/>
      <c r="ZL48" s="14"/>
      <c r="ZM48" s="14"/>
      <c r="ZN48" s="14"/>
      <c r="ZO48" s="14"/>
      <c r="ZP48" s="14"/>
      <c r="ZQ48" s="14"/>
      <c r="ZR48" s="14"/>
      <c r="ZS48" s="14"/>
      <c r="ZT48" s="14"/>
      <c r="ZU48" s="14"/>
      <c r="ZV48" s="14"/>
      <c r="ZW48" s="14"/>
      <c r="ZX48" s="14"/>
      <c r="ZY48" s="14"/>
      <c r="ZZ48" s="14"/>
      <c r="AAA48" s="14"/>
      <c r="AAB48" s="14"/>
    </row>
    <row r="49" spans="1:704" s="13" customFormat="1" ht="15" customHeight="1" x14ac:dyDescent="0.2">
      <c r="A49" s="33"/>
      <c r="B49" s="110"/>
      <c r="C49" s="38" t="s">
        <v>4</v>
      </c>
      <c r="D49" s="39">
        <f t="shared" si="5"/>
        <v>0</v>
      </c>
      <c r="E49" s="41"/>
      <c r="F49" s="41"/>
      <c r="G49" s="41"/>
      <c r="H49" s="41"/>
      <c r="I49" s="26"/>
      <c r="J49" s="26"/>
      <c r="K49" s="26"/>
      <c r="L49" s="26"/>
      <c r="M49" s="26"/>
      <c r="N49" s="26"/>
      <c r="O49" s="26"/>
      <c r="P49" s="26"/>
      <c r="Q49" s="26"/>
      <c r="R49" s="21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  <c r="IU49" s="14"/>
      <c r="IV49" s="14"/>
      <c r="IW49" s="14"/>
      <c r="IX49" s="14"/>
      <c r="IY49" s="14"/>
      <c r="IZ49" s="14"/>
      <c r="JA49" s="14"/>
      <c r="JB49" s="14"/>
      <c r="JC49" s="14"/>
      <c r="JD49" s="14"/>
      <c r="JE49" s="14"/>
      <c r="JF49" s="14"/>
      <c r="JG49" s="14"/>
      <c r="JH49" s="14"/>
      <c r="JI49" s="14"/>
      <c r="JJ49" s="14"/>
      <c r="JK49" s="14"/>
      <c r="JL49" s="14"/>
      <c r="JM49" s="14"/>
      <c r="JN49" s="14"/>
      <c r="JO49" s="14"/>
      <c r="JP49" s="14"/>
      <c r="JQ49" s="14"/>
      <c r="JR49" s="14"/>
      <c r="JS49" s="14"/>
      <c r="JT49" s="14"/>
      <c r="JU49" s="14"/>
      <c r="JV49" s="14"/>
      <c r="JW49" s="14"/>
      <c r="JX49" s="14"/>
      <c r="JY49" s="14"/>
      <c r="JZ49" s="14"/>
      <c r="KA49" s="14"/>
      <c r="KB49" s="14"/>
      <c r="KC49" s="14"/>
      <c r="KD49" s="14"/>
      <c r="KE49" s="14"/>
      <c r="KF49" s="14"/>
      <c r="KG49" s="14"/>
      <c r="KH49" s="14"/>
      <c r="KI49" s="14"/>
      <c r="KJ49" s="14"/>
      <c r="KK49" s="14"/>
      <c r="KL49" s="14"/>
      <c r="KM49" s="14"/>
      <c r="KN49" s="14"/>
      <c r="KO49" s="14"/>
      <c r="KP49" s="14"/>
      <c r="KQ49" s="14"/>
      <c r="KR49" s="14"/>
      <c r="KS49" s="14"/>
      <c r="KT49" s="14"/>
      <c r="KU49" s="14"/>
      <c r="KV49" s="14"/>
      <c r="KW49" s="14"/>
      <c r="KX49" s="14"/>
      <c r="KY49" s="14"/>
      <c r="KZ49" s="14"/>
      <c r="LA49" s="14"/>
      <c r="LB49" s="14"/>
      <c r="LC49" s="14"/>
      <c r="LD49" s="14"/>
      <c r="LE49" s="14"/>
      <c r="LF49" s="14"/>
      <c r="LG49" s="14"/>
      <c r="LH49" s="14"/>
      <c r="LI49" s="14"/>
      <c r="LJ49" s="14"/>
      <c r="LK49" s="14"/>
      <c r="LL49" s="14"/>
      <c r="LM49" s="14"/>
      <c r="LN49" s="14"/>
      <c r="LO49" s="14"/>
      <c r="LP49" s="14"/>
      <c r="LQ49" s="14"/>
      <c r="LR49" s="14"/>
      <c r="LS49" s="14"/>
      <c r="LT49" s="14"/>
      <c r="LU49" s="14"/>
      <c r="LV49" s="14"/>
      <c r="LW49" s="14"/>
      <c r="LX49" s="14"/>
      <c r="LY49" s="14"/>
      <c r="LZ49" s="14"/>
      <c r="MA49" s="14"/>
      <c r="MB49" s="14"/>
      <c r="MC49" s="14"/>
      <c r="MD49" s="14"/>
      <c r="ME49" s="14"/>
      <c r="MF49" s="14"/>
      <c r="MG49" s="14"/>
      <c r="MH49" s="14"/>
      <c r="MI49" s="14"/>
      <c r="MJ49" s="14"/>
      <c r="MK49" s="14"/>
      <c r="ML49" s="14"/>
      <c r="MM49" s="14"/>
      <c r="MN49" s="14"/>
      <c r="MO49" s="14"/>
      <c r="MP49" s="14"/>
      <c r="MQ49" s="14"/>
      <c r="MR49" s="14"/>
      <c r="MS49" s="14"/>
      <c r="MT49" s="14"/>
      <c r="MU49" s="14"/>
      <c r="MV49" s="14"/>
      <c r="MW49" s="14"/>
      <c r="MX49" s="14"/>
      <c r="MY49" s="14"/>
      <c r="MZ49" s="14"/>
      <c r="NA49" s="14"/>
      <c r="NB49" s="14"/>
      <c r="NC49" s="14"/>
      <c r="ND49" s="14"/>
      <c r="NE49" s="14"/>
      <c r="NF49" s="14"/>
      <c r="NG49" s="14"/>
      <c r="NH49" s="14"/>
      <c r="NI49" s="14"/>
      <c r="NJ49" s="14"/>
      <c r="NK49" s="14"/>
      <c r="NL49" s="14"/>
      <c r="NM49" s="14"/>
      <c r="NN49" s="14"/>
      <c r="NO49" s="14"/>
      <c r="NP49" s="14"/>
      <c r="NQ49" s="14"/>
      <c r="NR49" s="14"/>
      <c r="NS49" s="14"/>
      <c r="NT49" s="14"/>
      <c r="NU49" s="14"/>
      <c r="NV49" s="14"/>
      <c r="NW49" s="14"/>
      <c r="NX49" s="14"/>
      <c r="NY49" s="14"/>
      <c r="NZ49" s="14"/>
      <c r="OA49" s="14"/>
      <c r="OB49" s="14"/>
      <c r="OC49" s="14"/>
      <c r="OD49" s="14"/>
      <c r="OE49" s="14"/>
      <c r="OF49" s="14"/>
      <c r="OG49" s="14"/>
      <c r="OH49" s="14"/>
      <c r="OI49" s="14"/>
      <c r="OJ49" s="14"/>
      <c r="OK49" s="14"/>
      <c r="OL49" s="14"/>
      <c r="OM49" s="14"/>
      <c r="ON49" s="14"/>
      <c r="OO49" s="14"/>
      <c r="OP49" s="14"/>
      <c r="OQ49" s="14"/>
      <c r="OR49" s="14"/>
      <c r="OS49" s="14"/>
      <c r="OT49" s="14"/>
      <c r="OU49" s="14"/>
      <c r="OV49" s="14"/>
      <c r="OW49" s="14"/>
      <c r="OX49" s="14"/>
      <c r="OY49" s="14"/>
      <c r="OZ49" s="14"/>
      <c r="PA49" s="14"/>
      <c r="PB49" s="14"/>
      <c r="PC49" s="14"/>
      <c r="PD49" s="14"/>
      <c r="PE49" s="14"/>
      <c r="PF49" s="14"/>
      <c r="PG49" s="14"/>
      <c r="PH49" s="14"/>
      <c r="PI49" s="14"/>
      <c r="PJ49" s="14"/>
      <c r="PK49" s="14"/>
      <c r="PL49" s="14"/>
      <c r="PM49" s="14"/>
      <c r="PN49" s="14"/>
      <c r="PO49" s="14"/>
      <c r="PP49" s="14"/>
      <c r="PQ49" s="14"/>
      <c r="PR49" s="14"/>
      <c r="PS49" s="14"/>
      <c r="PT49" s="14"/>
      <c r="PU49" s="14"/>
      <c r="PV49" s="14"/>
      <c r="PW49" s="14"/>
      <c r="PX49" s="14"/>
      <c r="PY49" s="14"/>
      <c r="PZ49" s="14"/>
      <c r="QA49" s="14"/>
      <c r="QB49" s="14"/>
      <c r="QC49" s="14"/>
      <c r="QD49" s="14"/>
      <c r="QE49" s="14"/>
      <c r="QF49" s="14"/>
      <c r="QG49" s="14"/>
      <c r="QH49" s="14"/>
      <c r="QI49" s="14"/>
      <c r="QJ49" s="14"/>
      <c r="QK49" s="14"/>
      <c r="QL49" s="14"/>
      <c r="QM49" s="14"/>
      <c r="QN49" s="14"/>
      <c r="QO49" s="14"/>
      <c r="QP49" s="14"/>
      <c r="QQ49" s="14"/>
      <c r="QR49" s="14"/>
      <c r="QS49" s="14"/>
      <c r="QT49" s="14"/>
      <c r="QU49" s="14"/>
      <c r="QV49" s="14"/>
      <c r="QW49" s="14"/>
      <c r="QX49" s="14"/>
      <c r="QY49" s="14"/>
      <c r="QZ49" s="14"/>
      <c r="RA49" s="14"/>
      <c r="RB49" s="14"/>
      <c r="RC49" s="14"/>
      <c r="RD49" s="14"/>
      <c r="RE49" s="14"/>
      <c r="RF49" s="14"/>
      <c r="RG49" s="14"/>
      <c r="RH49" s="14"/>
      <c r="RI49" s="14"/>
      <c r="RJ49" s="14"/>
      <c r="RK49" s="14"/>
      <c r="RL49" s="14"/>
      <c r="RM49" s="14"/>
      <c r="RN49" s="14"/>
      <c r="RO49" s="14"/>
      <c r="RP49" s="14"/>
      <c r="RQ49" s="14"/>
      <c r="RR49" s="14"/>
      <c r="RS49" s="14"/>
      <c r="RT49" s="14"/>
      <c r="RU49" s="14"/>
      <c r="RV49" s="14"/>
      <c r="RW49" s="14"/>
      <c r="RX49" s="14"/>
      <c r="RY49" s="14"/>
      <c r="RZ49" s="14"/>
      <c r="SA49" s="14"/>
      <c r="SB49" s="14"/>
      <c r="SC49" s="14"/>
      <c r="SD49" s="14"/>
      <c r="SE49" s="14"/>
      <c r="SF49" s="14"/>
      <c r="SG49" s="14"/>
      <c r="SH49" s="14"/>
      <c r="SI49" s="14"/>
      <c r="SJ49" s="14"/>
      <c r="SK49" s="14"/>
      <c r="SL49" s="14"/>
      <c r="SM49" s="14"/>
      <c r="SN49" s="14"/>
      <c r="SO49" s="14"/>
      <c r="SP49" s="14"/>
      <c r="SQ49" s="14"/>
      <c r="SR49" s="14"/>
      <c r="SS49" s="14"/>
      <c r="ST49" s="14"/>
      <c r="SU49" s="14"/>
      <c r="SV49" s="14"/>
      <c r="SW49" s="14"/>
      <c r="SX49" s="14"/>
      <c r="SY49" s="14"/>
      <c r="SZ49" s="14"/>
      <c r="TA49" s="14"/>
      <c r="TB49" s="14"/>
      <c r="TC49" s="14"/>
      <c r="TD49" s="14"/>
      <c r="TE49" s="14"/>
      <c r="TF49" s="14"/>
      <c r="TG49" s="14"/>
      <c r="TH49" s="14"/>
      <c r="TI49" s="14"/>
      <c r="TJ49" s="14"/>
      <c r="TK49" s="14"/>
      <c r="TL49" s="14"/>
      <c r="TM49" s="14"/>
      <c r="TN49" s="14"/>
      <c r="TO49" s="14"/>
      <c r="TP49" s="14"/>
      <c r="TQ49" s="14"/>
      <c r="TR49" s="14"/>
      <c r="TS49" s="14"/>
      <c r="TT49" s="14"/>
      <c r="TU49" s="14"/>
      <c r="TV49" s="14"/>
      <c r="TW49" s="14"/>
      <c r="TX49" s="14"/>
      <c r="TY49" s="14"/>
      <c r="TZ49" s="14"/>
      <c r="UA49" s="14"/>
      <c r="UB49" s="14"/>
      <c r="UC49" s="14"/>
      <c r="UD49" s="14"/>
      <c r="UE49" s="14"/>
      <c r="UF49" s="14"/>
      <c r="UG49" s="14"/>
      <c r="UH49" s="14"/>
      <c r="UI49" s="14"/>
      <c r="UJ49" s="14"/>
      <c r="UK49" s="14"/>
      <c r="UL49" s="14"/>
      <c r="UM49" s="14"/>
      <c r="UN49" s="14"/>
      <c r="UO49" s="14"/>
      <c r="UP49" s="14"/>
      <c r="UQ49" s="14"/>
      <c r="UR49" s="14"/>
      <c r="US49" s="14"/>
      <c r="UT49" s="14"/>
      <c r="UU49" s="14"/>
      <c r="UV49" s="14"/>
      <c r="UW49" s="14"/>
      <c r="UX49" s="14"/>
      <c r="UY49" s="14"/>
      <c r="UZ49" s="14"/>
      <c r="VA49" s="14"/>
      <c r="VB49" s="14"/>
      <c r="VC49" s="14"/>
      <c r="VD49" s="14"/>
      <c r="VE49" s="14"/>
      <c r="VF49" s="14"/>
      <c r="VG49" s="14"/>
      <c r="VH49" s="14"/>
      <c r="VI49" s="14"/>
      <c r="VJ49" s="14"/>
      <c r="VK49" s="14"/>
      <c r="VL49" s="14"/>
      <c r="VM49" s="14"/>
      <c r="VN49" s="14"/>
      <c r="VO49" s="14"/>
      <c r="VP49" s="14"/>
      <c r="VQ49" s="14"/>
      <c r="VR49" s="14"/>
      <c r="VS49" s="14"/>
      <c r="VT49" s="14"/>
      <c r="VU49" s="14"/>
      <c r="VV49" s="14"/>
      <c r="VW49" s="14"/>
      <c r="VX49" s="14"/>
      <c r="VY49" s="14"/>
      <c r="VZ49" s="14"/>
      <c r="WA49" s="14"/>
      <c r="WB49" s="14"/>
      <c r="WC49" s="14"/>
      <c r="WD49" s="14"/>
      <c r="WE49" s="14"/>
      <c r="WF49" s="14"/>
      <c r="WG49" s="14"/>
      <c r="WH49" s="14"/>
      <c r="WI49" s="14"/>
      <c r="WJ49" s="14"/>
      <c r="WK49" s="14"/>
      <c r="WL49" s="14"/>
      <c r="WM49" s="14"/>
      <c r="WN49" s="14"/>
      <c r="WO49" s="14"/>
      <c r="WP49" s="14"/>
      <c r="WQ49" s="14"/>
      <c r="WR49" s="14"/>
      <c r="WS49" s="14"/>
      <c r="WT49" s="14"/>
      <c r="WU49" s="14"/>
      <c r="WV49" s="14"/>
      <c r="WW49" s="14"/>
      <c r="WX49" s="14"/>
      <c r="WY49" s="14"/>
      <c r="WZ49" s="14"/>
      <c r="XA49" s="14"/>
      <c r="XB49" s="14"/>
      <c r="XC49" s="14"/>
      <c r="XD49" s="14"/>
      <c r="XE49" s="14"/>
      <c r="XF49" s="14"/>
      <c r="XG49" s="14"/>
      <c r="XH49" s="14"/>
      <c r="XI49" s="14"/>
      <c r="XJ49" s="14"/>
      <c r="XK49" s="14"/>
      <c r="XL49" s="14"/>
      <c r="XM49" s="14"/>
      <c r="XN49" s="14"/>
      <c r="XO49" s="14"/>
      <c r="XP49" s="14"/>
      <c r="XQ49" s="14"/>
      <c r="XR49" s="14"/>
      <c r="XS49" s="14"/>
      <c r="XT49" s="14"/>
      <c r="XU49" s="14"/>
      <c r="XV49" s="14"/>
      <c r="XW49" s="14"/>
      <c r="XX49" s="14"/>
      <c r="XY49" s="14"/>
      <c r="XZ49" s="14"/>
      <c r="YA49" s="14"/>
      <c r="YB49" s="14"/>
      <c r="YC49" s="14"/>
      <c r="YD49" s="14"/>
      <c r="YE49" s="14"/>
      <c r="YF49" s="14"/>
      <c r="YG49" s="14"/>
      <c r="YH49" s="14"/>
      <c r="YI49" s="14"/>
      <c r="YJ49" s="14"/>
      <c r="YK49" s="14"/>
      <c r="YL49" s="14"/>
      <c r="YM49" s="14"/>
      <c r="YN49" s="14"/>
      <c r="YO49" s="14"/>
      <c r="YP49" s="14"/>
      <c r="YQ49" s="14"/>
      <c r="YR49" s="14"/>
      <c r="YS49" s="14"/>
      <c r="YT49" s="14"/>
      <c r="YU49" s="14"/>
      <c r="YV49" s="14"/>
      <c r="YW49" s="14"/>
      <c r="YX49" s="14"/>
      <c r="YY49" s="14"/>
      <c r="YZ49" s="14"/>
      <c r="ZA49" s="14"/>
      <c r="ZB49" s="14"/>
      <c r="ZC49" s="14"/>
      <c r="ZD49" s="14"/>
      <c r="ZE49" s="14"/>
      <c r="ZF49" s="14"/>
      <c r="ZG49" s="14"/>
      <c r="ZH49" s="14"/>
      <c r="ZI49" s="14"/>
      <c r="ZJ49" s="14"/>
      <c r="ZK49" s="14"/>
      <c r="ZL49" s="14"/>
      <c r="ZM49" s="14"/>
      <c r="ZN49" s="14"/>
      <c r="ZO49" s="14"/>
      <c r="ZP49" s="14"/>
      <c r="ZQ49" s="14"/>
      <c r="ZR49" s="14"/>
      <c r="ZS49" s="14"/>
      <c r="ZT49" s="14"/>
      <c r="ZU49" s="14"/>
      <c r="ZV49" s="14"/>
      <c r="ZW49" s="14"/>
      <c r="ZX49" s="14"/>
      <c r="ZY49" s="14"/>
      <c r="ZZ49" s="14"/>
      <c r="AAA49" s="14"/>
      <c r="AAB49" s="14"/>
    </row>
    <row r="50" spans="1:704" s="13" customFormat="1" ht="15" customHeight="1" x14ac:dyDescent="0.2">
      <c r="A50" s="33"/>
      <c r="B50" s="109" t="s">
        <v>76</v>
      </c>
      <c r="C50" s="37" t="s">
        <v>1</v>
      </c>
      <c r="D50" s="39">
        <f t="shared" si="5"/>
        <v>834.12800000000004</v>
      </c>
      <c r="E50" s="40">
        <f t="shared" ref="E50" si="14">E52+E51</f>
        <v>59.423000000000002</v>
      </c>
      <c r="F50" s="40">
        <v>95.209000000000003</v>
      </c>
      <c r="G50" s="40">
        <v>268.05</v>
      </c>
      <c r="H50" s="40">
        <v>411.44600000000003</v>
      </c>
      <c r="I50" s="26"/>
      <c r="J50" s="26"/>
      <c r="K50" s="26"/>
      <c r="L50" s="26"/>
      <c r="M50" s="26"/>
      <c r="N50" s="26"/>
      <c r="O50" s="26"/>
      <c r="P50" s="26"/>
      <c r="Q50" s="26"/>
      <c r="R50" s="21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  <c r="GW50" s="14"/>
      <c r="GX50" s="14"/>
      <c r="GY50" s="14"/>
      <c r="GZ50" s="14"/>
      <c r="HA50" s="14"/>
      <c r="HB50" s="14"/>
      <c r="HC50" s="14"/>
      <c r="HD50" s="14"/>
      <c r="HE50" s="14"/>
      <c r="HF50" s="14"/>
      <c r="HG50" s="14"/>
      <c r="HH50" s="14"/>
      <c r="HI50" s="14"/>
      <c r="HJ50" s="14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  <c r="IU50" s="14"/>
      <c r="IV50" s="14"/>
      <c r="IW50" s="14"/>
      <c r="IX50" s="14"/>
      <c r="IY50" s="14"/>
      <c r="IZ50" s="14"/>
      <c r="JA50" s="14"/>
      <c r="JB50" s="14"/>
      <c r="JC50" s="14"/>
      <c r="JD50" s="14"/>
      <c r="JE50" s="14"/>
      <c r="JF50" s="14"/>
      <c r="JG50" s="14"/>
      <c r="JH50" s="14"/>
      <c r="JI50" s="14"/>
      <c r="JJ50" s="14"/>
      <c r="JK50" s="14"/>
      <c r="JL50" s="14"/>
      <c r="JM50" s="14"/>
      <c r="JN50" s="14"/>
      <c r="JO50" s="14"/>
      <c r="JP50" s="14"/>
      <c r="JQ50" s="14"/>
      <c r="JR50" s="14"/>
      <c r="JS50" s="14"/>
      <c r="JT50" s="14"/>
      <c r="JU50" s="14"/>
      <c r="JV50" s="14"/>
      <c r="JW50" s="14"/>
      <c r="JX50" s="14"/>
      <c r="JY50" s="14"/>
      <c r="JZ50" s="14"/>
      <c r="KA50" s="14"/>
      <c r="KB50" s="14"/>
      <c r="KC50" s="14"/>
      <c r="KD50" s="14"/>
      <c r="KE50" s="14"/>
      <c r="KF50" s="14"/>
      <c r="KG50" s="14"/>
      <c r="KH50" s="14"/>
      <c r="KI50" s="14"/>
      <c r="KJ50" s="14"/>
      <c r="KK50" s="14"/>
      <c r="KL50" s="14"/>
      <c r="KM50" s="14"/>
      <c r="KN50" s="14"/>
      <c r="KO50" s="14"/>
      <c r="KP50" s="14"/>
      <c r="KQ50" s="14"/>
      <c r="KR50" s="14"/>
      <c r="KS50" s="14"/>
      <c r="KT50" s="14"/>
      <c r="KU50" s="14"/>
      <c r="KV50" s="14"/>
      <c r="KW50" s="14"/>
      <c r="KX50" s="14"/>
      <c r="KY50" s="14"/>
      <c r="KZ50" s="14"/>
      <c r="LA50" s="14"/>
      <c r="LB50" s="14"/>
      <c r="LC50" s="14"/>
      <c r="LD50" s="14"/>
      <c r="LE50" s="14"/>
      <c r="LF50" s="14"/>
      <c r="LG50" s="14"/>
      <c r="LH50" s="14"/>
      <c r="LI50" s="14"/>
      <c r="LJ50" s="14"/>
      <c r="LK50" s="14"/>
      <c r="LL50" s="14"/>
      <c r="LM50" s="14"/>
      <c r="LN50" s="14"/>
      <c r="LO50" s="14"/>
      <c r="LP50" s="14"/>
      <c r="LQ50" s="14"/>
      <c r="LR50" s="14"/>
      <c r="LS50" s="14"/>
      <c r="LT50" s="14"/>
      <c r="LU50" s="14"/>
      <c r="LV50" s="14"/>
      <c r="LW50" s="14"/>
      <c r="LX50" s="14"/>
      <c r="LY50" s="14"/>
      <c r="LZ50" s="14"/>
      <c r="MA50" s="14"/>
      <c r="MB50" s="14"/>
      <c r="MC50" s="14"/>
      <c r="MD50" s="14"/>
      <c r="ME50" s="14"/>
      <c r="MF50" s="14"/>
      <c r="MG50" s="14"/>
      <c r="MH50" s="14"/>
      <c r="MI50" s="14"/>
      <c r="MJ50" s="14"/>
      <c r="MK50" s="14"/>
      <c r="ML50" s="14"/>
      <c r="MM50" s="14"/>
      <c r="MN50" s="14"/>
      <c r="MO50" s="14"/>
      <c r="MP50" s="14"/>
      <c r="MQ50" s="14"/>
      <c r="MR50" s="14"/>
      <c r="MS50" s="14"/>
      <c r="MT50" s="14"/>
      <c r="MU50" s="14"/>
      <c r="MV50" s="14"/>
      <c r="MW50" s="14"/>
      <c r="MX50" s="14"/>
      <c r="MY50" s="14"/>
      <c r="MZ50" s="14"/>
      <c r="NA50" s="14"/>
      <c r="NB50" s="14"/>
      <c r="NC50" s="14"/>
      <c r="ND50" s="14"/>
      <c r="NE50" s="14"/>
      <c r="NF50" s="14"/>
      <c r="NG50" s="14"/>
      <c r="NH50" s="14"/>
      <c r="NI50" s="14"/>
      <c r="NJ50" s="14"/>
      <c r="NK50" s="14"/>
      <c r="NL50" s="14"/>
      <c r="NM50" s="14"/>
      <c r="NN50" s="14"/>
      <c r="NO50" s="14"/>
      <c r="NP50" s="14"/>
      <c r="NQ50" s="14"/>
      <c r="NR50" s="14"/>
      <c r="NS50" s="14"/>
      <c r="NT50" s="14"/>
      <c r="NU50" s="14"/>
      <c r="NV50" s="14"/>
      <c r="NW50" s="14"/>
      <c r="NX50" s="14"/>
      <c r="NY50" s="14"/>
      <c r="NZ50" s="14"/>
      <c r="OA50" s="14"/>
      <c r="OB50" s="14"/>
      <c r="OC50" s="14"/>
      <c r="OD50" s="14"/>
      <c r="OE50" s="14"/>
      <c r="OF50" s="14"/>
      <c r="OG50" s="14"/>
      <c r="OH50" s="14"/>
      <c r="OI50" s="14"/>
      <c r="OJ50" s="14"/>
      <c r="OK50" s="14"/>
      <c r="OL50" s="14"/>
      <c r="OM50" s="14"/>
      <c r="ON50" s="14"/>
      <c r="OO50" s="14"/>
      <c r="OP50" s="14"/>
      <c r="OQ50" s="14"/>
      <c r="OR50" s="14"/>
      <c r="OS50" s="14"/>
      <c r="OT50" s="14"/>
      <c r="OU50" s="14"/>
      <c r="OV50" s="14"/>
      <c r="OW50" s="14"/>
      <c r="OX50" s="14"/>
      <c r="OY50" s="14"/>
      <c r="OZ50" s="14"/>
      <c r="PA50" s="14"/>
      <c r="PB50" s="14"/>
      <c r="PC50" s="14"/>
      <c r="PD50" s="14"/>
      <c r="PE50" s="14"/>
      <c r="PF50" s="14"/>
      <c r="PG50" s="14"/>
      <c r="PH50" s="14"/>
      <c r="PI50" s="14"/>
      <c r="PJ50" s="14"/>
      <c r="PK50" s="14"/>
      <c r="PL50" s="14"/>
      <c r="PM50" s="14"/>
      <c r="PN50" s="14"/>
      <c r="PO50" s="14"/>
      <c r="PP50" s="14"/>
      <c r="PQ50" s="14"/>
      <c r="PR50" s="14"/>
      <c r="PS50" s="14"/>
      <c r="PT50" s="14"/>
      <c r="PU50" s="14"/>
      <c r="PV50" s="14"/>
      <c r="PW50" s="14"/>
      <c r="PX50" s="14"/>
      <c r="PY50" s="14"/>
      <c r="PZ50" s="14"/>
      <c r="QA50" s="14"/>
      <c r="QB50" s="14"/>
      <c r="QC50" s="14"/>
      <c r="QD50" s="14"/>
      <c r="QE50" s="14"/>
      <c r="QF50" s="14"/>
      <c r="QG50" s="14"/>
      <c r="QH50" s="14"/>
      <c r="QI50" s="14"/>
      <c r="QJ50" s="14"/>
      <c r="QK50" s="14"/>
      <c r="QL50" s="14"/>
      <c r="QM50" s="14"/>
      <c r="QN50" s="14"/>
      <c r="QO50" s="14"/>
      <c r="QP50" s="14"/>
      <c r="QQ50" s="14"/>
      <c r="QR50" s="14"/>
      <c r="QS50" s="14"/>
      <c r="QT50" s="14"/>
      <c r="QU50" s="14"/>
      <c r="QV50" s="14"/>
      <c r="QW50" s="14"/>
      <c r="QX50" s="14"/>
      <c r="QY50" s="14"/>
      <c r="QZ50" s="14"/>
      <c r="RA50" s="14"/>
      <c r="RB50" s="14"/>
      <c r="RC50" s="14"/>
      <c r="RD50" s="14"/>
      <c r="RE50" s="14"/>
      <c r="RF50" s="14"/>
      <c r="RG50" s="14"/>
      <c r="RH50" s="14"/>
      <c r="RI50" s="14"/>
      <c r="RJ50" s="14"/>
      <c r="RK50" s="14"/>
      <c r="RL50" s="14"/>
      <c r="RM50" s="14"/>
      <c r="RN50" s="14"/>
      <c r="RO50" s="14"/>
      <c r="RP50" s="14"/>
      <c r="RQ50" s="14"/>
      <c r="RR50" s="14"/>
      <c r="RS50" s="14"/>
      <c r="RT50" s="14"/>
      <c r="RU50" s="14"/>
      <c r="RV50" s="14"/>
      <c r="RW50" s="14"/>
      <c r="RX50" s="14"/>
      <c r="RY50" s="14"/>
      <c r="RZ50" s="14"/>
      <c r="SA50" s="14"/>
      <c r="SB50" s="14"/>
      <c r="SC50" s="14"/>
      <c r="SD50" s="14"/>
      <c r="SE50" s="14"/>
      <c r="SF50" s="14"/>
      <c r="SG50" s="14"/>
      <c r="SH50" s="14"/>
      <c r="SI50" s="14"/>
      <c r="SJ50" s="14"/>
      <c r="SK50" s="14"/>
      <c r="SL50" s="14"/>
      <c r="SM50" s="14"/>
      <c r="SN50" s="14"/>
      <c r="SO50" s="14"/>
      <c r="SP50" s="14"/>
      <c r="SQ50" s="14"/>
      <c r="SR50" s="14"/>
      <c r="SS50" s="14"/>
      <c r="ST50" s="14"/>
      <c r="SU50" s="14"/>
      <c r="SV50" s="14"/>
      <c r="SW50" s="14"/>
      <c r="SX50" s="14"/>
      <c r="SY50" s="14"/>
      <c r="SZ50" s="14"/>
      <c r="TA50" s="14"/>
      <c r="TB50" s="14"/>
      <c r="TC50" s="14"/>
      <c r="TD50" s="14"/>
      <c r="TE50" s="14"/>
      <c r="TF50" s="14"/>
      <c r="TG50" s="14"/>
      <c r="TH50" s="14"/>
      <c r="TI50" s="14"/>
      <c r="TJ50" s="14"/>
      <c r="TK50" s="14"/>
      <c r="TL50" s="14"/>
      <c r="TM50" s="14"/>
      <c r="TN50" s="14"/>
      <c r="TO50" s="14"/>
      <c r="TP50" s="14"/>
      <c r="TQ50" s="14"/>
      <c r="TR50" s="14"/>
      <c r="TS50" s="14"/>
      <c r="TT50" s="14"/>
      <c r="TU50" s="14"/>
      <c r="TV50" s="14"/>
      <c r="TW50" s="14"/>
      <c r="TX50" s="14"/>
      <c r="TY50" s="14"/>
      <c r="TZ50" s="14"/>
      <c r="UA50" s="14"/>
      <c r="UB50" s="14"/>
      <c r="UC50" s="14"/>
      <c r="UD50" s="14"/>
      <c r="UE50" s="14"/>
      <c r="UF50" s="14"/>
      <c r="UG50" s="14"/>
      <c r="UH50" s="14"/>
      <c r="UI50" s="14"/>
      <c r="UJ50" s="14"/>
      <c r="UK50" s="14"/>
      <c r="UL50" s="14"/>
      <c r="UM50" s="14"/>
      <c r="UN50" s="14"/>
      <c r="UO50" s="14"/>
      <c r="UP50" s="14"/>
      <c r="UQ50" s="14"/>
      <c r="UR50" s="14"/>
      <c r="US50" s="14"/>
      <c r="UT50" s="14"/>
      <c r="UU50" s="14"/>
      <c r="UV50" s="14"/>
      <c r="UW50" s="14"/>
      <c r="UX50" s="14"/>
      <c r="UY50" s="14"/>
      <c r="UZ50" s="14"/>
      <c r="VA50" s="14"/>
      <c r="VB50" s="14"/>
      <c r="VC50" s="14"/>
      <c r="VD50" s="14"/>
      <c r="VE50" s="14"/>
      <c r="VF50" s="14"/>
      <c r="VG50" s="14"/>
      <c r="VH50" s="14"/>
      <c r="VI50" s="14"/>
      <c r="VJ50" s="14"/>
      <c r="VK50" s="14"/>
      <c r="VL50" s="14"/>
      <c r="VM50" s="14"/>
      <c r="VN50" s="14"/>
      <c r="VO50" s="14"/>
      <c r="VP50" s="14"/>
      <c r="VQ50" s="14"/>
      <c r="VR50" s="14"/>
      <c r="VS50" s="14"/>
      <c r="VT50" s="14"/>
      <c r="VU50" s="14"/>
      <c r="VV50" s="14"/>
      <c r="VW50" s="14"/>
      <c r="VX50" s="14"/>
      <c r="VY50" s="14"/>
      <c r="VZ50" s="14"/>
      <c r="WA50" s="14"/>
      <c r="WB50" s="14"/>
      <c r="WC50" s="14"/>
      <c r="WD50" s="14"/>
      <c r="WE50" s="14"/>
      <c r="WF50" s="14"/>
      <c r="WG50" s="14"/>
      <c r="WH50" s="14"/>
      <c r="WI50" s="14"/>
      <c r="WJ50" s="14"/>
      <c r="WK50" s="14"/>
      <c r="WL50" s="14"/>
      <c r="WM50" s="14"/>
      <c r="WN50" s="14"/>
      <c r="WO50" s="14"/>
      <c r="WP50" s="14"/>
      <c r="WQ50" s="14"/>
      <c r="WR50" s="14"/>
      <c r="WS50" s="14"/>
      <c r="WT50" s="14"/>
      <c r="WU50" s="14"/>
      <c r="WV50" s="14"/>
      <c r="WW50" s="14"/>
      <c r="WX50" s="14"/>
      <c r="WY50" s="14"/>
      <c r="WZ50" s="14"/>
      <c r="XA50" s="14"/>
      <c r="XB50" s="14"/>
      <c r="XC50" s="14"/>
      <c r="XD50" s="14"/>
      <c r="XE50" s="14"/>
      <c r="XF50" s="14"/>
      <c r="XG50" s="14"/>
      <c r="XH50" s="14"/>
      <c r="XI50" s="14"/>
      <c r="XJ50" s="14"/>
      <c r="XK50" s="14"/>
      <c r="XL50" s="14"/>
      <c r="XM50" s="14"/>
      <c r="XN50" s="14"/>
      <c r="XO50" s="14"/>
      <c r="XP50" s="14"/>
      <c r="XQ50" s="14"/>
      <c r="XR50" s="14"/>
      <c r="XS50" s="14"/>
      <c r="XT50" s="14"/>
      <c r="XU50" s="14"/>
      <c r="XV50" s="14"/>
      <c r="XW50" s="14"/>
      <c r="XX50" s="14"/>
      <c r="XY50" s="14"/>
      <c r="XZ50" s="14"/>
      <c r="YA50" s="14"/>
      <c r="YB50" s="14"/>
      <c r="YC50" s="14"/>
      <c r="YD50" s="14"/>
      <c r="YE50" s="14"/>
      <c r="YF50" s="14"/>
      <c r="YG50" s="14"/>
      <c r="YH50" s="14"/>
      <c r="YI50" s="14"/>
      <c r="YJ50" s="14"/>
      <c r="YK50" s="14"/>
      <c r="YL50" s="14"/>
      <c r="YM50" s="14"/>
      <c r="YN50" s="14"/>
      <c r="YO50" s="14"/>
      <c r="YP50" s="14"/>
      <c r="YQ50" s="14"/>
      <c r="YR50" s="14"/>
      <c r="YS50" s="14"/>
      <c r="YT50" s="14"/>
      <c r="YU50" s="14"/>
      <c r="YV50" s="14"/>
      <c r="YW50" s="14"/>
      <c r="YX50" s="14"/>
      <c r="YY50" s="14"/>
      <c r="YZ50" s="14"/>
      <c r="ZA50" s="14"/>
      <c r="ZB50" s="14"/>
      <c r="ZC50" s="14"/>
      <c r="ZD50" s="14"/>
      <c r="ZE50" s="14"/>
      <c r="ZF50" s="14"/>
      <c r="ZG50" s="14"/>
      <c r="ZH50" s="14"/>
      <c r="ZI50" s="14"/>
      <c r="ZJ50" s="14"/>
      <c r="ZK50" s="14"/>
      <c r="ZL50" s="14"/>
      <c r="ZM50" s="14"/>
      <c r="ZN50" s="14"/>
      <c r="ZO50" s="14"/>
      <c r="ZP50" s="14"/>
      <c r="ZQ50" s="14"/>
      <c r="ZR50" s="14"/>
      <c r="ZS50" s="14"/>
      <c r="ZT50" s="14"/>
      <c r="ZU50" s="14"/>
      <c r="ZV50" s="14"/>
      <c r="ZW50" s="14"/>
      <c r="ZX50" s="14"/>
      <c r="ZY50" s="14"/>
      <c r="ZZ50" s="14"/>
      <c r="AAA50" s="14"/>
      <c r="AAB50" s="14"/>
    </row>
    <row r="51" spans="1:704" s="13" customFormat="1" ht="15" customHeight="1" x14ac:dyDescent="0.2">
      <c r="A51" s="33"/>
      <c r="B51" s="110"/>
      <c r="C51" s="38" t="s">
        <v>2</v>
      </c>
      <c r="D51" s="39">
        <f t="shared" si="5"/>
        <v>0</v>
      </c>
      <c r="E51" s="41"/>
      <c r="F51" s="41"/>
      <c r="G51" s="41"/>
      <c r="H51" s="41"/>
      <c r="I51" s="26"/>
      <c r="J51" s="26"/>
      <c r="K51" s="26"/>
      <c r="L51" s="26"/>
      <c r="M51" s="26"/>
      <c r="N51" s="26"/>
      <c r="O51" s="26"/>
      <c r="P51" s="26"/>
      <c r="Q51" s="26"/>
      <c r="R51" s="2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  <c r="GW51" s="14"/>
      <c r="GX51" s="14"/>
      <c r="GY51" s="14"/>
      <c r="GZ51" s="14"/>
      <c r="HA51" s="14"/>
      <c r="HB51" s="14"/>
      <c r="HC51" s="14"/>
      <c r="HD51" s="14"/>
      <c r="HE51" s="14"/>
      <c r="HF51" s="14"/>
      <c r="HG51" s="14"/>
      <c r="HH51" s="14"/>
      <c r="HI51" s="14"/>
      <c r="HJ51" s="14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  <c r="IU51" s="14"/>
      <c r="IV51" s="14"/>
      <c r="IW51" s="14"/>
      <c r="IX51" s="14"/>
      <c r="IY51" s="14"/>
      <c r="IZ51" s="14"/>
      <c r="JA51" s="14"/>
      <c r="JB51" s="14"/>
      <c r="JC51" s="14"/>
      <c r="JD51" s="14"/>
      <c r="JE51" s="14"/>
      <c r="JF51" s="14"/>
      <c r="JG51" s="14"/>
      <c r="JH51" s="14"/>
      <c r="JI51" s="14"/>
      <c r="JJ51" s="14"/>
      <c r="JK51" s="14"/>
      <c r="JL51" s="14"/>
      <c r="JM51" s="14"/>
      <c r="JN51" s="14"/>
      <c r="JO51" s="14"/>
      <c r="JP51" s="14"/>
      <c r="JQ51" s="14"/>
      <c r="JR51" s="14"/>
      <c r="JS51" s="14"/>
      <c r="JT51" s="14"/>
      <c r="JU51" s="14"/>
      <c r="JV51" s="14"/>
      <c r="JW51" s="14"/>
      <c r="JX51" s="14"/>
      <c r="JY51" s="14"/>
      <c r="JZ51" s="14"/>
      <c r="KA51" s="14"/>
      <c r="KB51" s="14"/>
      <c r="KC51" s="14"/>
      <c r="KD51" s="14"/>
      <c r="KE51" s="14"/>
      <c r="KF51" s="14"/>
      <c r="KG51" s="14"/>
      <c r="KH51" s="14"/>
      <c r="KI51" s="14"/>
      <c r="KJ51" s="14"/>
      <c r="KK51" s="14"/>
      <c r="KL51" s="14"/>
      <c r="KM51" s="14"/>
      <c r="KN51" s="14"/>
      <c r="KO51" s="14"/>
      <c r="KP51" s="14"/>
      <c r="KQ51" s="14"/>
      <c r="KR51" s="14"/>
      <c r="KS51" s="14"/>
      <c r="KT51" s="14"/>
      <c r="KU51" s="14"/>
      <c r="KV51" s="14"/>
      <c r="KW51" s="14"/>
      <c r="KX51" s="14"/>
      <c r="KY51" s="14"/>
      <c r="KZ51" s="14"/>
      <c r="LA51" s="14"/>
      <c r="LB51" s="14"/>
      <c r="LC51" s="14"/>
      <c r="LD51" s="14"/>
      <c r="LE51" s="14"/>
      <c r="LF51" s="14"/>
      <c r="LG51" s="14"/>
      <c r="LH51" s="14"/>
      <c r="LI51" s="14"/>
      <c r="LJ51" s="14"/>
      <c r="LK51" s="14"/>
      <c r="LL51" s="14"/>
      <c r="LM51" s="14"/>
      <c r="LN51" s="14"/>
      <c r="LO51" s="14"/>
      <c r="LP51" s="14"/>
      <c r="LQ51" s="14"/>
      <c r="LR51" s="14"/>
      <c r="LS51" s="14"/>
      <c r="LT51" s="14"/>
      <c r="LU51" s="14"/>
      <c r="LV51" s="14"/>
      <c r="LW51" s="14"/>
      <c r="LX51" s="14"/>
      <c r="LY51" s="14"/>
      <c r="LZ51" s="14"/>
      <c r="MA51" s="14"/>
      <c r="MB51" s="14"/>
      <c r="MC51" s="14"/>
      <c r="MD51" s="14"/>
      <c r="ME51" s="14"/>
      <c r="MF51" s="14"/>
      <c r="MG51" s="14"/>
      <c r="MH51" s="14"/>
      <c r="MI51" s="14"/>
      <c r="MJ51" s="14"/>
      <c r="MK51" s="14"/>
      <c r="ML51" s="14"/>
      <c r="MM51" s="14"/>
      <c r="MN51" s="14"/>
      <c r="MO51" s="14"/>
      <c r="MP51" s="14"/>
      <c r="MQ51" s="14"/>
      <c r="MR51" s="14"/>
      <c r="MS51" s="14"/>
      <c r="MT51" s="14"/>
      <c r="MU51" s="14"/>
      <c r="MV51" s="14"/>
      <c r="MW51" s="14"/>
      <c r="MX51" s="14"/>
      <c r="MY51" s="14"/>
      <c r="MZ51" s="14"/>
      <c r="NA51" s="14"/>
      <c r="NB51" s="14"/>
      <c r="NC51" s="14"/>
      <c r="ND51" s="14"/>
      <c r="NE51" s="14"/>
      <c r="NF51" s="14"/>
      <c r="NG51" s="14"/>
      <c r="NH51" s="14"/>
      <c r="NI51" s="14"/>
      <c r="NJ51" s="14"/>
      <c r="NK51" s="14"/>
      <c r="NL51" s="14"/>
      <c r="NM51" s="14"/>
      <c r="NN51" s="14"/>
      <c r="NO51" s="14"/>
      <c r="NP51" s="14"/>
      <c r="NQ51" s="14"/>
      <c r="NR51" s="14"/>
      <c r="NS51" s="14"/>
      <c r="NT51" s="14"/>
      <c r="NU51" s="14"/>
      <c r="NV51" s="14"/>
      <c r="NW51" s="14"/>
      <c r="NX51" s="14"/>
      <c r="NY51" s="14"/>
      <c r="NZ51" s="14"/>
      <c r="OA51" s="14"/>
      <c r="OB51" s="14"/>
      <c r="OC51" s="14"/>
      <c r="OD51" s="14"/>
      <c r="OE51" s="14"/>
      <c r="OF51" s="14"/>
      <c r="OG51" s="14"/>
      <c r="OH51" s="14"/>
      <c r="OI51" s="14"/>
      <c r="OJ51" s="14"/>
      <c r="OK51" s="14"/>
      <c r="OL51" s="14"/>
      <c r="OM51" s="14"/>
      <c r="ON51" s="14"/>
      <c r="OO51" s="14"/>
      <c r="OP51" s="14"/>
      <c r="OQ51" s="14"/>
      <c r="OR51" s="14"/>
      <c r="OS51" s="14"/>
      <c r="OT51" s="14"/>
      <c r="OU51" s="14"/>
      <c r="OV51" s="14"/>
      <c r="OW51" s="14"/>
      <c r="OX51" s="14"/>
      <c r="OY51" s="14"/>
      <c r="OZ51" s="14"/>
      <c r="PA51" s="14"/>
      <c r="PB51" s="14"/>
      <c r="PC51" s="14"/>
      <c r="PD51" s="14"/>
      <c r="PE51" s="14"/>
      <c r="PF51" s="14"/>
      <c r="PG51" s="14"/>
      <c r="PH51" s="14"/>
      <c r="PI51" s="14"/>
      <c r="PJ51" s="14"/>
      <c r="PK51" s="14"/>
      <c r="PL51" s="14"/>
      <c r="PM51" s="14"/>
      <c r="PN51" s="14"/>
      <c r="PO51" s="14"/>
      <c r="PP51" s="14"/>
      <c r="PQ51" s="14"/>
      <c r="PR51" s="14"/>
      <c r="PS51" s="14"/>
      <c r="PT51" s="14"/>
      <c r="PU51" s="14"/>
      <c r="PV51" s="14"/>
      <c r="PW51" s="14"/>
      <c r="PX51" s="14"/>
      <c r="PY51" s="14"/>
      <c r="PZ51" s="14"/>
      <c r="QA51" s="14"/>
      <c r="QB51" s="14"/>
      <c r="QC51" s="14"/>
      <c r="QD51" s="14"/>
      <c r="QE51" s="14"/>
      <c r="QF51" s="14"/>
      <c r="QG51" s="14"/>
      <c r="QH51" s="14"/>
      <c r="QI51" s="14"/>
      <c r="QJ51" s="14"/>
      <c r="QK51" s="14"/>
      <c r="QL51" s="14"/>
      <c r="QM51" s="14"/>
      <c r="QN51" s="14"/>
      <c r="QO51" s="14"/>
      <c r="QP51" s="14"/>
      <c r="QQ51" s="14"/>
      <c r="QR51" s="14"/>
      <c r="QS51" s="14"/>
      <c r="QT51" s="14"/>
      <c r="QU51" s="14"/>
      <c r="QV51" s="14"/>
      <c r="QW51" s="14"/>
      <c r="QX51" s="14"/>
      <c r="QY51" s="14"/>
      <c r="QZ51" s="14"/>
      <c r="RA51" s="14"/>
      <c r="RB51" s="14"/>
      <c r="RC51" s="14"/>
      <c r="RD51" s="14"/>
      <c r="RE51" s="14"/>
      <c r="RF51" s="14"/>
      <c r="RG51" s="14"/>
      <c r="RH51" s="14"/>
      <c r="RI51" s="14"/>
      <c r="RJ51" s="14"/>
      <c r="RK51" s="14"/>
      <c r="RL51" s="14"/>
      <c r="RM51" s="14"/>
      <c r="RN51" s="14"/>
      <c r="RO51" s="14"/>
      <c r="RP51" s="14"/>
      <c r="RQ51" s="14"/>
      <c r="RR51" s="14"/>
      <c r="RS51" s="14"/>
      <c r="RT51" s="14"/>
      <c r="RU51" s="14"/>
      <c r="RV51" s="14"/>
      <c r="RW51" s="14"/>
      <c r="RX51" s="14"/>
      <c r="RY51" s="14"/>
      <c r="RZ51" s="14"/>
      <c r="SA51" s="14"/>
      <c r="SB51" s="14"/>
      <c r="SC51" s="14"/>
      <c r="SD51" s="14"/>
      <c r="SE51" s="14"/>
      <c r="SF51" s="14"/>
      <c r="SG51" s="14"/>
      <c r="SH51" s="14"/>
      <c r="SI51" s="14"/>
      <c r="SJ51" s="14"/>
      <c r="SK51" s="14"/>
      <c r="SL51" s="14"/>
      <c r="SM51" s="14"/>
      <c r="SN51" s="14"/>
      <c r="SO51" s="14"/>
      <c r="SP51" s="14"/>
      <c r="SQ51" s="14"/>
      <c r="SR51" s="14"/>
      <c r="SS51" s="14"/>
      <c r="ST51" s="14"/>
      <c r="SU51" s="14"/>
      <c r="SV51" s="14"/>
      <c r="SW51" s="14"/>
      <c r="SX51" s="14"/>
      <c r="SY51" s="14"/>
      <c r="SZ51" s="14"/>
      <c r="TA51" s="14"/>
      <c r="TB51" s="14"/>
      <c r="TC51" s="14"/>
      <c r="TD51" s="14"/>
      <c r="TE51" s="14"/>
      <c r="TF51" s="14"/>
      <c r="TG51" s="14"/>
      <c r="TH51" s="14"/>
      <c r="TI51" s="14"/>
      <c r="TJ51" s="14"/>
      <c r="TK51" s="14"/>
      <c r="TL51" s="14"/>
      <c r="TM51" s="14"/>
      <c r="TN51" s="14"/>
      <c r="TO51" s="14"/>
      <c r="TP51" s="14"/>
      <c r="TQ51" s="14"/>
      <c r="TR51" s="14"/>
      <c r="TS51" s="14"/>
      <c r="TT51" s="14"/>
      <c r="TU51" s="14"/>
      <c r="TV51" s="14"/>
      <c r="TW51" s="14"/>
      <c r="TX51" s="14"/>
      <c r="TY51" s="14"/>
      <c r="TZ51" s="14"/>
      <c r="UA51" s="14"/>
      <c r="UB51" s="14"/>
      <c r="UC51" s="14"/>
      <c r="UD51" s="14"/>
      <c r="UE51" s="14"/>
      <c r="UF51" s="14"/>
      <c r="UG51" s="14"/>
      <c r="UH51" s="14"/>
      <c r="UI51" s="14"/>
      <c r="UJ51" s="14"/>
      <c r="UK51" s="14"/>
      <c r="UL51" s="14"/>
      <c r="UM51" s="14"/>
      <c r="UN51" s="14"/>
      <c r="UO51" s="14"/>
      <c r="UP51" s="14"/>
      <c r="UQ51" s="14"/>
      <c r="UR51" s="14"/>
      <c r="US51" s="14"/>
      <c r="UT51" s="14"/>
      <c r="UU51" s="14"/>
      <c r="UV51" s="14"/>
      <c r="UW51" s="14"/>
      <c r="UX51" s="14"/>
      <c r="UY51" s="14"/>
      <c r="UZ51" s="14"/>
      <c r="VA51" s="14"/>
      <c r="VB51" s="14"/>
      <c r="VC51" s="14"/>
      <c r="VD51" s="14"/>
      <c r="VE51" s="14"/>
      <c r="VF51" s="14"/>
      <c r="VG51" s="14"/>
      <c r="VH51" s="14"/>
      <c r="VI51" s="14"/>
      <c r="VJ51" s="14"/>
      <c r="VK51" s="14"/>
      <c r="VL51" s="14"/>
      <c r="VM51" s="14"/>
      <c r="VN51" s="14"/>
      <c r="VO51" s="14"/>
      <c r="VP51" s="14"/>
      <c r="VQ51" s="14"/>
      <c r="VR51" s="14"/>
      <c r="VS51" s="14"/>
      <c r="VT51" s="14"/>
      <c r="VU51" s="14"/>
      <c r="VV51" s="14"/>
      <c r="VW51" s="14"/>
      <c r="VX51" s="14"/>
      <c r="VY51" s="14"/>
      <c r="VZ51" s="14"/>
      <c r="WA51" s="14"/>
      <c r="WB51" s="14"/>
      <c r="WC51" s="14"/>
      <c r="WD51" s="14"/>
      <c r="WE51" s="14"/>
      <c r="WF51" s="14"/>
      <c r="WG51" s="14"/>
      <c r="WH51" s="14"/>
      <c r="WI51" s="14"/>
      <c r="WJ51" s="14"/>
      <c r="WK51" s="14"/>
      <c r="WL51" s="14"/>
      <c r="WM51" s="14"/>
      <c r="WN51" s="14"/>
      <c r="WO51" s="14"/>
      <c r="WP51" s="14"/>
      <c r="WQ51" s="14"/>
      <c r="WR51" s="14"/>
      <c r="WS51" s="14"/>
      <c r="WT51" s="14"/>
      <c r="WU51" s="14"/>
      <c r="WV51" s="14"/>
      <c r="WW51" s="14"/>
      <c r="WX51" s="14"/>
      <c r="WY51" s="14"/>
      <c r="WZ51" s="14"/>
      <c r="XA51" s="14"/>
      <c r="XB51" s="14"/>
      <c r="XC51" s="14"/>
      <c r="XD51" s="14"/>
      <c r="XE51" s="14"/>
      <c r="XF51" s="14"/>
      <c r="XG51" s="14"/>
      <c r="XH51" s="14"/>
      <c r="XI51" s="14"/>
      <c r="XJ51" s="14"/>
      <c r="XK51" s="14"/>
      <c r="XL51" s="14"/>
      <c r="XM51" s="14"/>
      <c r="XN51" s="14"/>
      <c r="XO51" s="14"/>
      <c r="XP51" s="14"/>
      <c r="XQ51" s="14"/>
      <c r="XR51" s="14"/>
      <c r="XS51" s="14"/>
      <c r="XT51" s="14"/>
      <c r="XU51" s="14"/>
      <c r="XV51" s="14"/>
      <c r="XW51" s="14"/>
      <c r="XX51" s="14"/>
      <c r="XY51" s="14"/>
      <c r="XZ51" s="14"/>
      <c r="YA51" s="14"/>
      <c r="YB51" s="14"/>
      <c r="YC51" s="14"/>
      <c r="YD51" s="14"/>
      <c r="YE51" s="14"/>
      <c r="YF51" s="14"/>
      <c r="YG51" s="14"/>
      <c r="YH51" s="14"/>
      <c r="YI51" s="14"/>
      <c r="YJ51" s="14"/>
      <c r="YK51" s="14"/>
      <c r="YL51" s="14"/>
      <c r="YM51" s="14"/>
      <c r="YN51" s="14"/>
      <c r="YO51" s="14"/>
      <c r="YP51" s="14"/>
      <c r="YQ51" s="14"/>
      <c r="YR51" s="14"/>
      <c r="YS51" s="14"/>
      <c r="YT51" s="14"/>
      <c r="YU51" s="14"/>
      <c r="YV51" s="14"/>
      <c r="YW51" s="14"/>
      <c r="YX51" s="14"/>
      <c r="YY51" s="14"/>
      <c r="YZ51" s="14"/>
      <c r="ZA51" s="14"/>
      <c r="ZB51" s="14"/>
      <c r="ZC51" s="14"/>
      <c r="ZD51" s="14"/>
      <c r="ZE51" s="14"/>
      <c r="ZF51" s="14"/>
      <c r="ZG51" s="14"/>
      <c r="ZH51" s="14"/>
      <c r="ZI51" s="14"/>
      <c r="ZJ51" s="14"/>
      <c r="ZK51" s="14"/>
      <c r="ZL51" s="14"/>
      <c r="ZM51" s="14"/>
      <c r="ZN51" s="14"/>
      <c r="ZO51" s="14"/>
      <c r="ZP51" s="14"/>
      <c r="ZQ51" s="14"/>
      <c r="ZR51" s="14"/>
      <c r="ZS51" s="14"/>
      <c r="ZT51" s="14"/>
      <c r="ZU51" s="14"/>
      <c r="ZV51" s="14"/>
      <c r="ZW51" s="14"/>
      <c r="ZX51" s="14"/>
      <c r="ZY51" s="14"/>
      <c r="ZZ51" s="14"/>
      <c r="AAA51" s="14"/>
      <c r="AAB51" s="14"/>
    </row>
    <row r="52" spans="1:704" s="13" customFormat="1" ht="15" customHeight="1" x14ac:dyDescent="0.2">
      <c r="A52" s="33"/>
      <c r="B52" s="110"/>
      <c r="C52" s="38" t="s">
        <v>3</v>
      </c>
      <c r="D52" s="39">
        <f t="shared" si="5"/>
        <v>834.12800000000004</v>
      </c>
      <c r="E52" s="41">
        <v>59.423000000000002</v>
      </c>
      <c r="F52" s="41">
        <v>95.209000000000003</v>
      </c>
      <c r="G52" s="41">
        <v>268.05</v>
      </c>
      <c r="H52" s="41">
        <v>411.44600000000003</v>
      </c>
      <c r="I52" s="26"/>
      <c r="J52" s="26"/>
      <c r="K52" s="26"/>
      <c r="L52" s="26"/>
      <c r="M52" s="26"/>
      <c r="N52" s="26"/>
      <c r="O52" s="26"/>
      <c r="P52" s="26"/>
      <c r="Q52" s="26"/>
      <c r="R52" s="21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  <c r="IW52" s="14"/>
      <c r="IX52" s="14"/>
      <c r="IY52" s="14"/>
      <c r="IZ52" s="14"/>
      <c r="JA52" s="14"/>
      <c r="JB52" s="14"/>
      <c r="JC52" s="14"/>
      <c r="JD52" s="14"/>
      <c r="JE52" s="14"/>
      <c r="JF52" s="14"/>
      <c r="JG52" s="14"/>
      <c r="JH52" s="14"/>
      <c r="JI52" s="14"/>
      <c r="JJ52" s="14"/>
      <c r="JK52" s="14"/>
      <c r="JL52" s="14"/>
      <c r="JM52" s="14"/>
      <c r="JN52" s="14"/>
      <c r="JO52" s="14"/>
      <c r="JP52" s="14"/>
      <c r="JQ52" s="14"/>
      <c r="JR52" s="14"/>
      <c r="JS52" s="14"/>
      <c r="JT52" s="14"/>
      <c r="JU52" s="14"/>
      <c r="JV52" s="14"/>
      <c r="JW52" s="14"/>
      <c r="JX52" s="14"/>
      <c r="JY52" s="14"/>
      <c r="JZ52" s="14"/>
      <c r="KA52" s="14"/>
      <c r="KB52" s="14"/>
      <c r="KC52" s="14"/>
      <c r="KD52" s="14"/>
      <c r="KE52" s="14"/>
      <c r="KF52" s="14"/>
      <c r="KG52" s="14"/>
      <c r="KH52" s="14"/>
      <c r="KI52" s="14"/>
      <c r="KJ52" s="14"/>
      <c r="KK52" s="14"/>
      <c r="KL52" s="14"/>
      <c r="KM52" s="14"/>
      <c r="KN52" s="14"/>
      <c r="KO52" s="14"/>
      <c r="KP52" s="14"/>
      <c r="KQ52" s="14"/>
      <c r="KR52" s="14"/>
      <c r="KS52" s="14"/>
      <c r="KT52" s="14"/>
      <c r="KU52" s="14"/>
      <c r="KV52" s="14"/>
      <c r="KW52" s="14"/>
      <c r="KX52" s="14"/>
      <c r="KY52" s="14"/>
      <c r="KZ52" s="14"/>
      <c r="LA52" s="14"/>
      <c r="LB52" s="14"/>
      <c r="LC52" s="14"/>
      <c r="LD52" s="14"/>
      <c r="LE52" s="14"/>
      <c r="LF52" s="14"/>
      <c r="LG52" s="14"/>
      <c r="LH52" s="14"/>
      <c r="LI52" s="14"/>
      <c r="LJ52" s="14"/>
      <c r="LK52" s="14"/>
      <c r="LL52" s="14"/>
      <c r="LM52" s="14"/>
      <c r="LN52" s="14"/>
      <c r="LO52" s="14"/>
      <c r="LP52" s="14"/>
      <c r="LQ52" s="14"/>
      <c r="LR52" s="14"/>
      <c r="LS52" s="14"/>
      <c r="LT52" s="14"/>
      <c r="LU52" s="14"/>
      <c r="LV52" s="14"/>
      <c r="LW52" s="14"/>
      <c r="LX52" s="14"/>
      <c r="LY52" s="14"/>
      <c r="LZ52" s="14"/>
      <c r="MA52" s="14"/>
      <c r="MB52" s="14"/>
      <c r="MC52" s="14"/>
      <c r="MD52" s="14"/>
      <c r="ME52" s="14"/>
      <c r="MF52" s="14"/>
      <c r="MG52" s="14"/>
      <c r="MH52" s="14"/>
      <c r="MI52" s="14"/>
      <c r="MJ52" s="14"/>
      <c r="MK52" s="14"/>
      <c r="ML52" s="14"/>
      <c r="MM52" s="14"/>
      <c r="MN52" s="14"/>
      <c r="MO52" s="14"/>
      <c r="MP52" s="14"/>
      <c r="MQ52" s="14"/>
      <c r="MR52" s="14"/>
      <c r="MS52" s="14"/>
      <c r="MT52" s="14"/>
      <c r="MU52" s="14"/>
      <c r="MV52" s="14"/>
      <c r="MW52" s="14"/>
      <c r="MX52" s="14"/>
      <c r="MY52" s="14"/>
      <c r="MZ52" s="14"/>
      <c r="NA52" s="14"/>
      <c r="NB52" s="14"/>
      <c r="NC52" s="14"/>
      <c r="ND52" s="14"/>
      <c r="NE52" s="14"/>
      <c r="NF52" s="14"/>
      <c r="NG52" s="14"/>
      <c r="NH52" s="14"/>
      <c r="NI52" s="14"/>
      <c r="NJ52" s="14"/>
      <c r="NK52" s="14"/>
      <c r="NL52" s="14"/>
      <c r="NM52" s="14"/>
      <c r="NN52" s="14"/>
      <c r="NO52" s="14"/>
      <c r="NP52" s="14"/>
      <c r="NQ52" s="14"/>
      <c r="NR52" s="14"/>
      <c r="NS52" s="14"/>
      <c r="NT52" s="14"/>
      <c r="NU52" s="14"/>
      <c r="NV52" s="14"/>
      <c r="NW52" s="14"/>
      <c r="NX52" s="14"/>
      <c r="NY52" s="14"/>
      <c r="NZ52" s="14"/>
      <c r="OA52" s="14"/>
      <c r="OB52" s="14"/>
      <c r="OC52" s="14"/>
      <c r="OD52" s="14"/>
      <c r="OE52" s="14"/>
      <c r="OF52" s="14"/>
      <c r="OG52" s="14"/>
      <c r="OH52" s="14"/>
      <c r="OI52" s="14"/>
      <c r="OJ52" s="14"/>
      <c r="OK52" s="14"/>
      <c r="OL52" s="14"/>
      <c r="OM52" s="14"/>
      <c r="ON52" s="14"/>
      <c r="OO52" s="14"/>
      <c r="OP52" s="14"/>
      <c r="OQ52" s="14"/>
      <c r="OR52" s="14"/>
      <c r="OS52" s="14"/>
      <c r="OT52" s="14"/>
      <c r="OU52" s="14"/>
      <c r="OV52" s="14"/>
      <c r="OW52" s="14"/>
      <c r="OX52" s="14"/>
      <c r="OY52" s="14"/>
      <c r="OZ52" s="14"/>
      <c r="PA52" s="14"/>
      <c r="PB52" s="14"/>
      <c r="PC52" s="14"/>
      <c r="PD52" s="14"/>
      <c r="PE52" s="14"/>
      <c r="PF52" s="14"/>
      <c r="PG52" s="14"/>
      <c r="PH52" s="14"/>
      <c r="PI52" s="14"/>
      <c r="PJ52" s="14"/>
      <c r="PK52" s="14"/>
      <c r="PL52" s="14"/>
      <c r="PM52" s="14"/>
      <c r="PN52" s="14"/>
      <c r="PO52" s="14"/>
      <c r="PP52" s="14"/>
      <c r="PQ52" s="14"/>
      <c r="PR52" s="14"/>
      <c r="PS52" s="14"/>
      <c r="PT52" s="14"/>
      <c r="PU52" s="14"/>
      <c r="PV52" s="14"/>
      <c r="PW52" s="14"/>
      <c r="PX52" s="14"/>
      <c r="PY52" s="14"/>
      <c r="PZ52" s="14"/>
      <c r="QA52" s="14"/>
      <c r="QB52" s="14"/>
      <c r="QC52" s="14"/>
      <c r="QD52" s="14"/>
      <c r="QE52" s="14"/>
      <c r="QF52" s="14"/>
      <c r="QG52" s="14"/>
      <c r="QH52" s="14"/>
      <c r="QI52" s="14"/>
      <c r="QJ52" s="14"/>
      <c r="QK52" s="14"/>
      <c r="QL52" s="14"/>
      <c r="QM52" s="14"/>
      <c r="QN52" s="14"/>
      <c r="QO52" s="14"/>
      <c r="QP52" s="14"/>
      <c r="QQ52" s="14"/>
      <c r="QR52" s="14"/>
      <c r="QS52" s="14"/>
      <c r="QT52" s="14"/>
      <c r="QU52" s="14"/>
      <c r="QV52" s="14"/>
      <c r="QW52" s="14"/>
      <c r="QX52" s="14"/>
      <c r="QY52" s="14"/>
      <c r="QZ52" s="14"/>
      <c r="RA52" s="14"/>
      <c r="RB52" s="14"/>
      <c r="RC52" s="14"/>
      <c r="RD52" s="14"/>
      <c r="RE52" s="14"/>
      <c r="RF52" s="14"/>
      <c r="RG52" s="14"/>
      <c r="RH52" s="14"/>
      <c r="RI52" s="14"/>
      <c r="RJ52" s="14"/>
      <c r="RK52" s="14"/>
      <c r="RL52" s="14"/>
      <c r="RM52" s="14"/>
      <c r="RN52" s="14"/>
      <c r="RO52" s="14"/>
      <c r="RP52" s="14"/>
      <c r="RQ52" s="14"/>
      <c r="RR52" s="14"/>
      <c r="RS52" s="14"/>
      <c r="RT52" s="14"/>
      <c r="RU52" s="14"/>
      <c r="RV52" s="14"/>
      <c r="RW52" s="14"/>
      <c r="RX52" s="14"/>
      <c r="RY52" s="14"/>
      <c r="RZ52" s="14"/>
      <c r="SA52" s="14"/>
      <c r="SB52" s="14"/>
      <c r="SC52" s="14"/>
      <c r="SD52" s="14"/>
      <c r="SE52" s="14"/>
      <c r="SF52" s="14"/>
      <c r="SG52" s="14"/>
      <c r="SH52" s="14"/>
      <c r="SI52" s="14"/>
      <c r="SJ52" s="14"/>
      <c r="SK52" s="14"/>
      <c r="SL52" s="14"/>
      <c r="SM52" s="14"/>
      <c r="SN52" s="14"/>
      <c r="SO52" s="14"/>
      <c r="SP52" s="14"/>
      <c r="SQ52" s="14"/>
      <c r="SR52" s="14"/>
      <c r="SS52" s="14"/>
      <c r="ST52" s="14"/>
      <c r="SU52" s="14"/>
      <c r="SV52" s="14"/>
      <c r="SW52" s="14"/>
      <c r="SX52" s="14"/>
      <c r="SY52" s="14"/>
      <c r="SZ52" s="14"/>
      <c r="TA52" s="14"/>
      <c r="TB52" s="14"/>
      <c r="TC52" s="14"/>
      <c r="TD52" s="14"/>
      <c r="TE52" s="14"/>
      <c r="TF52" s="14"/>
      <c r="TG52" s="14"/>
      <c r="TH52" s="14"/>
      <c r="TI52" s="14"/>
      <c r="TJ52" s="14"/>
      <c r="TK52" s="14"/>
      <c r="TL52" s="14"/>
      <c r="TM52" s="14"/>
      <c r="TN52" s="14"/>
      <c r="TO52" s="14"/>
      <c r="TP52" s="14"/>
      <c r="TQ52" s="14"/>
      <c r="TR52" s="14"/>
      <c r="TS52" s="14"/>
      <c r="TT52" s="14"/>
      <c r="TU52" s="14"/>
      <c r="TV52" s="14"/>
      <c r="TW52" s="14"/>
      <c r="TX52" s="14"/>
      <c r="TY52" s="14"/>
      <c r="TZ52" s="14"/>
      <c r="UA52" s="14"/>
      <c r="UB52" s="14"/>
      <c r="UC52" s="14"/>
      <c r="UD52" s="14"/>
      <c r="UE52" s="14"/>
      <c r="UF52" s="14"/>
      <c r="UG52" s="14"/>
      <c r="UH52" s="14"/>
      <c r="UI52" s="14"/>
      <c r="UJ52" s="14"/>
      <c r="UK52" s="14"/>
      <c r="UL52" s="14"/>
      <c r="UM52" s="14"/>
      <c r="UN52" s="14"/>
      <c r="UO52" s="14"/>
      <c r="UP52" s="14"/>
      <c r="UQ52" s="14"/>
      <c r="UR52" s="14"/>
      <c r="US52" s="14"/>
      <c r="UT52" s="14"/>
      <c r="UU52" s="14"/>
      <c r="UV52" s="14"/>
      <c r="UW52" s="14"/>
      <c r="UX52" s="14"/>
      <c r="UY52" s="14"/>
      <c r="UZ52" s="14"/>
      <c r="VA52" s="14"/>
      <c r="VB52" s="14"/>
      <c r="VC52" s="14"/>
      <c r="VD52" s="14"/>
      <c r="VE52" s="14"/>
      <c r="VF52" s="14"/>
      <c r="VG52" s="14"/>
      <c r="VH52" s="14"/>
      <c r="VI52" s="14"/>
      <c r="VJ52" s="14"/>
      <c r="VK52" s="14"/>
      <c r="VL52" s="14"/>
      <c r="VM52" s="14"/>
      <c r="VN52" s="14"/>
      <c r="VO52" s="14"/>
      <c r="VP52" s="14"/>
      <c r="VQ52" s="14"/>
      <c r="VR52" s="14"/>
      <c r="VS52" s="14"/>
      <c r="VT52" s="14"/>
      <c r="VU52" s="14"/>
      <c r="VV52" s="14"/>
      <c r="VW52" s="14"/>
      <c r="VX52" s="14"/>
      <c r="VY52" s="14"/>
      <c r="VZ52" s="14"/>
      <c r="WA52" s="14"/>
      <c r="WB52" s="14"/>
      <c r="WC52" s="14"/>
      <c r="WD52" s="14"/>
      <c r="WE52" s="14"/>
      <c r="WF52" s="14"/>
      <c r="WG52" s="14"/>
      <c r="WH52" s="14"/>
      <c r="WI52" s="14"/>
      <c r="WJ52" s="14"/>
      <c r="WK52" s="14"/>
      <c r="WL52" s="14"/>
      <c r="WM52" s="14"/>
      <c r="WN52" s="14"/>
      <c r="WO52" s="14"/>
      <c r="WP52" s="14"/>
      <c r="WQ52" s="14"/>
      <c r="WR52" s="14"/>
      <c r="WS52" s="14"/>
      <c r="WT52" s="14"/>
      <c r="WU52" s="14"/>
      <c r="WV52" s="14"/>
      <c r="WW52" s="14"/>
      <c r="WX52" s="14"/>
      <c r="WY52" s="14"/>
      <c r="WZ52" s="14"/>
      <c r="XA52" s="14"/>
      <c r="XB52" s="14"/>
      <c r="XC52" s="14"/>
      <c r="XD52" s="14"/>
      <c r="XE52" s="14"/>
      <c r="XF52" s="14"/>
      <c r="XG52" s="14"/>
      <c r="XH52" s="14"/>
      <c r="XI52" s="14"/>
      <c r="XJ52" s="14"/>
      <c r="XK52" s="14"/>
      <c r="XL52" s="14"/>
      <c r="XM52" s="14"/>
      <c r="XN52" s="14"/>
      <c r="XO52" s="14"/>
      <c r="XP52" s="14"/>
      <c r="XQ52" s="14"/>
      <c r="XR52" s="14"/>
      <c r="XS52" s="14"/>
      <c r="XT52" s="14"/>
      <c r="XU52" s="14"/>
      <c r="XV52" s="14"/>
      <c r="XW52" s="14"/>
      <c r="XX52" s="14"/>
      <c r="XY52" s="14"/>
      <c r="XZ52" s="14"/>
      <c r="YA52" s="14"/>
      <c r="YB52" s="14"/>
      <c r="YC52" s="14"/>
      <c r="YD52" s="14"/>
      <c r="YE52" s="14"/>
      <c r="YF52" s="14"/>
      <c r="YG52" s="14"/>
      <c r="YH52" s="14"/>
      <c r="YI52" s="14"/>
      <c r="YJ52" s="14"/>
      <c r="YK52" s="14"/>
      <c r="YL52" s="14"/>
      <c r="YM52" s="14"/>
      <c r="YN52" s="14"/>
      <c r="YO52" s="14"/>
      <c r="YP52" s="14"/>
      <c r="YQ52" s="14"/>
      <c r="YR52" s="14"/>
      <c r="YS52" s="14"/>
      <c r="YT52" s="14"/>
      <c r="YU52" s="14"/>
      <c r="YV52" s="14"/>
      <c r="YW52" s="14"/>
      <c r="YX52" s="14"/>
      <c r="YY52" s="14"/>
      <c r="YZ52" s="14"/>
      <c r="ZA52" s="14"/>
      <c r="ZB52" s="14"/>
      <c r="ZC52" s="14"/>
      <c r="ZD52" s="14"/>
      <c r="ZE52" s="14"/>
      <c r="ZF52" s="14"/>
      <c r="ZG52" s="14"/>
      <c r="ZH52" s="14"/>
      <c r="ZI52" s="14"/>
      <c r="ZJ52" s="14"/>
      <c r="ZK52" s="14"/>
      <c r="ZL52" s="14"/>
      <c r="ZM52" s="14"/>
      <c r="ZN52" s="14"/>
      <c r="ZO52" s="14"/>
      <c r="ZP52" s="14"/>
      <c r="ZQ52" s="14"/>
      <c r="ZR52" s="14"/>
      <c r="ZS52" s="14"/>
      <c r="ZT52" s="14"/>
      <c r="ZU52" s="14"/>
      <c r="ZV52" s="14"/>
      <c r="ZW52" s="14"/>
      <c r="ZX52" s="14"/>
      <c r="ZY52" s="14"/>
      <c r="ZZ52" s="14"/>
      <c r="AAA52" s="14"/>
      <c r="AAB52" s="14"/>
    </row>
    <row r="53" spans="1:704" s="13" customFormat="1" ht="13.5" customHeight="1" x14ac:dyDescent="0.2">
      <c r="A53" s="33"/>
      <c r="B53" s="110"/>
      <c r="C53" s="38" t="s">
        <v>4</v>
      </c>
      <c r="D53" s="39">
        <f t="shared" si="5"/>
        <v>0</v>
      </c>
      <c r="E53" s="41"/>
      <c r="F53" s="41"/>
      <c r="G53" s="41"/>
      <c r="H53" s="41"/>
      <c r="I53" s="26"/>
      <c r="J53" s="26"/>
      <c r="K53" s="26"/>
      <c r="L53" s="26"/>
      <c r="M53" s="26"/>
      <c r="N53" s="26"/>
      <c r="O53" s="26"/>
      <c r="P53" s="26"/>
      <c r="Q53" s="26"/>
      <c r="R53" s="21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  <c r="IU53" s="14"/>
      <c r="IV53" s="14"/>
      <c r="IW53" s="14"/>
      <c r="IX53" s="14"/>
      <c r="IY53" s="14"/>
      <c r="IZ53" s="14"/>
      <c r="JA53" s="14"/>
      <c r="JB53" s="14"/>
      <c r="JC53" s="14"/>
      <c r="JD53" s="14"/>
      <c r="JE53" s="14"/>
      <c r="JF53" s="14"/>
      <c r="JG53" s="14"/>
      <c r="JH53" s="14"/>
      <c r="JI53" s="14"/>
      <c r="JJ53" s="14"/>
      <c r="JK53" s="14"/>
      <c r="JL53" s="14"/>
      <c r="JM53" s="14"/>
      <c r="JN53" s="14"/>
      <c r="JO53" s="14"/>
      <c r="JP53" s="14"/>
      <c r="JQ53" s="14"/>
      <c r="JR53" s="14"/>
      <c r="JS53" s="14"/>
      <c r="JT53" s="14"/>
      <c r="JU53" s="14"/>
      <c r="JV53" s="14"/>
      <c r="JW53" s="14"/>
      <c r="JX53" s="14"/>
      <c r="JY53" s="14"/>
      <c r="JZ53" s="14"/>
      <c r="KA53" s="14"/>
      <c r="KB53" s="14"/>
      <c r="KC53" s="14"/>
      <c r="KD53" s="14"/>
      <c r="KE53" s="14"/>
      <c r="KF53" s="14"/>
      <c r="KG53" s="14"/>
      <c r="KH53" s="14"/>
      <c r="KI53" s="14"/>
      <c r="KJ53" s="14"/>
      <c r="KK53" s="14"/>
      <c r="KL53" s="14"/>
      <c r="KM53" s="14"/>
      <c r="KN53" s="14"/>
      <c r="KO53" s="14"/>
      <c r="KP53" s="14"/>
      <c r="KQ53" s="14"/>
      <c r="KR53" s="14"/>
      <c r="KS53" s="14"/>
      <c r="KT53" s="14"/>
      <c r="KU53" s="14"/>
      <c r="KV53" s="14"/>
      <c r="KW53" s="14"/>
      <c r="KX53" s="14"/>
      <c r="KY53" s="14"/>
      <c r="KZ53" s="14"/>
      <c r="LA53" s="14"/>
      <c r="LB53" s="14"/>
      <c r="LC53" s="14"/>
      <c r="LD53" s="14"/>
      <c r="LE53" s="14"/>
      <c r="LF53" s="14"/>
      <c r="LG53" s="14"/>
      <c r="LH53" s="14"/>
      <c r="LI53" s="14"/>
      <c r="LJ53" s="14"/>
      <c r="LK53" s="14"/>
      <c r="LL53" s="14"/>
      <c r="LM53" s="14"/>
      <c r="LN53" s="14"/>
      <c r="LO53" s="14"/>
      <c r="LP53" s="14"/>
      <c r="LQ53" s="14"/>
      <c r="LR53" s="14"/>
      <c r="LS53" s="14"/>
      <c r="LT53" s="14"/>
      <c r="LU53" s="14"/>
      <c r="LV53" s="14"/>
      <c r="LW53" s="14"/>
      <c r="LX53" s="14"/>
      <c r="LY53" s="14"/>
      <c r="LZ53" s="14"/>
      <c r="MA53" s="14"/>
      <c r="MB53" s="14"/>
      <c r="MC53" s="14"/>
      <c r="MD53" s="14"/>
      <c r="ME53" s="14"/>
      <c r="MF53" s="14"/>
      <c r="MG53" s="14"/>
      <c r="MH53" s="14"/>
      <c r="MI53" s="14"/>
      <c r="MJ53" s="14"/>
      <c r="MK53" s="14"/>
      <c r="ML53" s="14"/>
      <c r="MM53" s="14"/>
      <c r="MN53" s="14"/>
      <c r="MO53" s="14"/>
      <c r="MP53" s="14"/>
      <c r="MQ53" s="14"/>
      <c r="MR53" s="14"/>
      <c r="MS53" s="14"/>
      <c r="MT53" s="14"/>
      <c r="MU53" s="14"/>
      <c r="MV53" s="14"/>
      <c r="MW53" s="14"/>
      <c r="MX53" s="14"/>
      <c r="MY53" s="14"/>
      <c r="MZ53" s="14"/>
      <c r="NA53" s="14"/>
      <c r="NB53" s="14"/>
      <c r="NC53" s="14"/>
      <c r="ND53" s="14"/>
      <c r="NE53" s="14"/>
      <c r="NF53" s="14"/>
      <c r="NG53" s="14"/>
      <c r="NH53" s="14"/>
      <c r="NI53" s="14"/>
      <c r="NJ53" s="14"/>
      <c r="NK53" s="14"/>
      <c r="NL53" s="14"/>
      <c r="NM53" s="14"/>
      <c r="NN53" s="14"/>
      <c r="NO53" s="14"/>
      <c r="NP53" s="14"/>
      <c r="NQ53" s="14"/>
      <c r="NR53" s="14"/>
      <c r="NS53" s="14"/>
      <c r="NT53" s="14"/>
      <c r="NU53" s="14"/>
      <c r="NV53" s="14"/>
      <c r="NW53" s="14"/>
      <c r="NX53" s="14"/>
      <c r="NY53" s="14"/>
      <c r="NZ53" s="14"/>
      <c r="OA53" s="14"/>
      <c r="OB53" s="14"/>
      <c r="OC53" s="14"/>
      <c r="OD53" s="14"/>
      <c r="OE53" s="14"/>
      <c r="OF53" s="14"/>
      <c r="OG53" s="14"/>
      <c r="OH53" s="14"/>
      <c r="OI53" s="14"/>
      <c r="OJ53" s="14"/>
      <c r="OK53" s="14"/>
      <c r="OL53" s="14"/>
      <c r="OM53" s="14"/>
      <c r="ON53" s="14"/>
      <c r="OO53" s="14"/>
      <c r="OP53" s="14"/>
      <c r="OQ53" s="14"/>
      <c r="OR53" s="14"/>
      <c r="OS53" s="14"/>
      <c r="OT53" s="14"/>
      <c r="OU53" s="14"/>
      <c r="OV53" s="14"/>
      <c r="OW53" s="14"/>
      <c r="OX53" s="14"/>
      <c r="OY53" s="14"/>
      <c r="OZ53" s="14"/>
      <c r="PA53" s="14"/>
      <c r="PB53" s="14"/>
      <c r="PC53" s="14"/>
      <c r="PD53" s="14"/>
      <c r="PE53" s="14"/>
      <c r="PF53" s="14"/>
      <c r="PG53" s="14"/>
      <c r="PH53" s="14"/>
      <c r="PI53" s="14"/>
      <c r="PJ53" s="14"/>
      <c r="PK53" s="14"/>
      <c r="PL53" s="14"/>
      <c r="PM53" s="14"/>
      <c r="PN53" s="14"/>
      <c r="PO53" s="14"/>
      <c r="PP53" s="14"/>
      <c r="PQ53" s="14"/>
      <c r="PR53" s="14"/>
      <c r="PS53" s="14"/>
      <c r="PT53" s="14"/>
      <c r="PU53" s="14"/>
      <c r="PV53" s="14"/>
      <c r="PW53" s="14"/>
      <c r="PX53" s="14"/>
      <c r="PY53" s="14"/>
      <c r="PZ53" s="14"/>
      <c r="QA53" s="14"/>
      <c r="QB53" s="14"/>
      <c r="QC53" s="14"/>
      <c r="QD53" s="14"/>
      <c r="QE53" s="14"/>
      <c r="QF53" s="14"/>
      <c r="QG53" s="14"/>
      <c r="QH53" s="14"/>
      <c r="QI53" s="14"/>
      <c r="QJ53" s="14"/>
      <c r="QK53" s="14"/>
      <c r="QL53" s="14"/>
      <c r="QM53" s="14"/>
      <c r="QN53" s="14"/>
      <c r="QO53" s="14"/>
      <c r="QP53" s="14"/>
      <c r="QQ53" s="14"/>
      <c r="QR53" s="14"/>
      <c r="QS53" s="14"/>
      <c r="QT53" s="14"/>
      <c r="QU53" s="14"/>
      <c r="QV53" s="14"/>
      <c r="QW53" s="14"/>
      <c r="QX53" s="14"/>
      <c r="QY53" s="14"/>
      <c r="QZ53" s="14"/>
      <c r="RA53" s="14"/>
      <c r="RB53" s="14"/>
      <c r="RC53" s="14"/>
      <c r="RD53" s="14"/>
      <c r="RE53" s="14"/>
      <c r="RF53" s="14"/>
      <c r="RG53" s="14"/>
      <c r="RH53" s="14"/>
      <c r="RI53" s="14"/>
      <c r="RJ53" s="14"/>
      <c r="RK53" s="14"/>
      <c r="RL53" s="14"/>
      <c r="RM53" s="14"/>
      <c r="RN53" s="14"/>
      <c r="RO53" s="14"/>
      <c r="RP53" s="14"/>
      <c r="RQ53" s="14"/>
      <c r="RR53" s="14"/>
      <c r="RS53" s="14"/>
      <c r="RT53" s="14"/>
      <c r="RU53" s="14"/>
      <c r="RV53" s="14"/>
      <c r="RW53" s="14"/>
      <c r="RX53" s="14"/>
      <c r="RY53" s="14"/>
      <c r="RZ53" s="14"/>
      <c r="SA53" s="14"/>
      <c r="SB53" s="14"/>
      <c r="SC53" s="14"/>
      <c r="SD53" s="14"/>
      <c r="SE53" s="14"/>
      <c r="SF53" s="14"/>
      <c r="SG53" s="14"/>
      <c r="SH53" s="14"/>
      <c r="SI53" s="14"/>
      <c r="SJ53" s="14"/>
      <c r="SK53" s="14"/>
      <c r="SL53" s="14"/>
      <c r="SM53" s="14"/>
      <c r="SN53" s="14"/>
      <c r="SO53" s="14"/>
      <c r="SP53" s="14"/>
      <c r="SQ53" s="14"/>
      <c r="SR53" s="14"/>
      <c r="SS53" s="14"/>
      <c r="ST53" s="14"/>
      <c r="SU53" s="14"/>
      <c r="SV53" s="14"/>
      <c r="SW53" s="14"/>
      <c r="SX53" s="14"/>
      <c r="SY53" s="14"/>
      <c r="SZ53" s="14"/>
      <c r="TA53" s="14"/>
      <c r="TB53" s="14"/>
      <c r="TC53" s="14"/>
      <c r="TD53" s="14"/>
      <c r="TE53" s="14"/>
      <c r="TF53" s="14"/>
      <c r="TG53" s="14"/>
      <c r="TH53" s="14"/>
      <c r="TI53" s="14"/>
      <c r="TJ53" s="14"/>
      <c r="TK53" s="14"/>
      <c r="TL53" s="14"/>
      <c r="TM53" s="14"/>
      <c r="TN53" s="14"/>
      <c r="TO53" s="14"/>
      <c r="TP53" s="14"/>
      <c r="TQ53" s="14"/>
      <c r="TR53" s="14"/>
      <c r="TS53" s="14"/>
      <c r="TT53" s="14"/>
      <c r="TU53" s="14"/>
      <c r="TV53" s="14"/>
      <c r="TW53" s="14"/>
      <c r="TX53" s="14"/>
      <c r="TY53" s="14"/>
      <c r="TZ53" s="14"/>
      <c r="UA53" s="14"/>
      <c r="UB53" s="14"/>
      <c r="UC53" s="14"/>
      <c r="UD53" s="14"/>
      <c r="UE53" s="14"/>
      <c r="UF53" s="14"/>
      <c r="UG53" s="14"/>
      <c r="UH53" s="14"/>
      <c r="UI53" s="14"/>
      <c r="UJ53" s="14"/>
      <c r="UK53" s="14"/>
      <c r="UL53" s="14"/>
      <c r="UM53" s="14"/>
      <c r="UN53" s="14"/>
      <c r="UO53" s="14"/>
      <c r="UP53" s="14"/>
      <c r="UQ53" s="14"/>
      <c r="UR53" s="14"/>
      <c r="US53" s="14"/>
      <c r="UT53" s="14"/>
      <c r="UU53" s="14"/>
      <c r="UV53" s="14"/>
      <c r="UW53" s="14"/>
      <c r="UX53" s="14"/>
      <c r="UY53" s="14"/>
      <c r="UZ53" s="14"/>
      <c r="VA53" s="14"/>
      <c r="VB53" s="14"/>
      <c r="VC53" s="14"/>
      <c r="VD53" s="14"/>
      <c r="VE53" s="14"/>
      <c r="VF53" s="14"/>
      <c r="VG53" s="14"/>
      <c r="VH53" s="14"/>
      <c r="VI53" s="14"/>
      <c r="VJ53" s="14"/>
      <c r="VK53" s="14"/>
      <c r="VL53" s="14"/>
      <c r="VM53" s="14"/>
      <c r="VN53" s="14"/>
      <c r="VO53" s="14"/>
      <c r="VP53" s="14"/>
      <c r="VQ53" s="14"/>
      <c r="VR53" s="14"/>
      <c r="VS53" s="14"/>
      <c r="VT53" s="14"/>
      <c r="VU53" s="14"/>
      <c r="VV53" s="14"/>
      <c r="VW53" s="14"/>
      <c r="VX53" s="14"/>
      <c r="VY53" s="14"/>
      <c r="VZ53" s="14"/>
      <c r="WA53" s="14"/>
      <c r="WB53" s="14"/>
      <c r="WC53" s="14"/>
      <c r="WD53" s="14"/>
      <c r="WE53" s="14"/>
      <c r="WF53" s="14"/>
      <c r="WG53" s="14"/>
      <c r="WH53" s="14"/>
      <c r="WI53" s="14"/>
      <c r="WJ53" s="14"/>
      <c r="WK53" s="14"/>
      <c r="WL53" s="14"/>
      <c r="WM53" s="14"/>
      <c r="WN53" s="14"/>
      <c r="WO53" s="14"/>
      <c r="WP53" s="14"/>
      <c r="WQ53" s="14"/>
      <c r="WR53" s="14"/>
      <c r="WS53" s="14"/>
      <c r="WT53" s="14"/>
      <c r="WU53" s="14"/>
      <c r="WV53" s="14"/>
      <c r="WW53" s="14"/>
      <c r="WX53" s="14"/>
      <c r="WY53" s="14"/>
      <c r="WZ53" s="14"/>
      <c r="XA53" s="14"/>
      <c r="XB53" s="14"/>
      <c r="XC53" s="14"/>
      <c r="XD53" s="14"/>
      <c r="XE53" s="14"/>
      <c r="XF53" s="14"/>
      <c r="XG53" s="14"/>
      <c r="XH53" s="14"/>
      <c r="XI53" s="14"/>
      <c r="XJ53" s="14"/>
      <c r="XK53" s="14"/>
      <c r="XL53" s="14"/>
      <c r="XM53" s="14"/>
      <c r="XN53" s="14"/>
      <c r="XO53" s="14"/>
      <c r="XP53" s="14"/>
      <c r="XQ53" s="14"/>
      <c r="XR53" s="14"/>
      <c r="XS53" s="14"/>
      <c r="XT53" s="14"/>
      <c r="XU53" s="14"/>
      <c r="XV53" s="14"/>
      <c r="XW53" s="14"/>
      <c r="XX53" s="14"/>
      <c r="XY53" s="14"/>
      <c r="XZ53" s="14"/>
      <c r="YA53" s="14"/>
      <c r="YB53" s="14"/>
      <c r="YC53" s="14"/>
      <c r="YD53" s="14"/>
      <c r="YE53" s="14"/>
      <c r="YF53" s="14"/>
      <c r="YG53" s="14"/>
      <c r="YH53" s="14"/>
      <c r="YI53" s="14"/>
      <c r="YJ53" s="14"/>
      <c r="YK53" s="14"/>
      <c r="YL53" s="14"/>
      <c r="YM53" s="14"/>
      <c r="YN53" s="14"/>
      <c r="YO53" s="14"/>
      <c r="YP53" s="14"/>
      <c r="YQ53" s="14"/>
      <c r="YR53" s="14"/>
      <c r="YS53" s="14"/>
      <c r="YT53" s="14"/>
      <c r="YU53" s="14"/>
      <c r="YV53" s="14"/>
      <c r="YW53" s="14"/>
      <c r="YX53" s="14"/>
      <c r="YY53" s="14"/>
      <c r="YZ53" s="14"/>
      <c r="ZA53" s="14"/>
      <c r="ZB53" s="14"/>
      <c r="ZC53" s="14"/>
      <c r="ZD53" s="14"/>
      <c r="ZE53" s="14"/>
      <c r="ZF53" s="14"/>
      <c r="ZG53" s="14"/>
      <c r="ZH53" s="14"/>
      <c r="ZI53" s="14"/>
      <c r="ZJ53" s="14"/>
      <c r="ZK53" s="14"/>
      <c r="ZL53" s="14"/>
      <c r="ZM53" s="14"/>
      <c r="ZN53" s="14"/>
      <c r="ZO53" s="14"/>
      <c r="ZP53" s="14"/>
      <c r="ZQ53" s="14"/>
      <c r="ZR53" s="14"/>
      <c r="ZS53" s="14"/>
      <c r="ZT53" s="14"/>
      <c r="ZU53" s="14"/>
      <c r="ZV53" s="14"/>
      <c r="ZW53" s="14"/>
      <c r="ZX53" s="14"/>
      <c r="ZY53" s="14"/>
      <c r="ZZ53" s="14"/>
      <c r="AAA53" s="14"/>
      <c r="AAB53" s="14"/>
    </row>
    <row r="54" spans="1:704" s="13" customFormat="1" ht="9.75" hidden="1" customHeight="1" x14ac:dyDescent="0.2">
      <c r="A54" s="33"/>
      <c r="B54" s="111"/>
      <c r="C54" s="38"/>
      <c r="D54" s="39" t="e">
        <f>#REF!+E54+F54+G54+H54+#REF!+#REF!+#REF!+#REF!+#REF!+#REF!</f>
        <v>#REF!</v>
      </c>
      <c r="E54" s="41"/>
      <c r="F54" s="41"/>
      <c r="G54" s="41"/>
      <c r="H54" s="41"/>
      <c r="I54" s="26"/>
      <c r="J54" s="26"/>
      <c r="K54" s="26"/>
      <c r="L54" s="26"/>
      <c r="M54" s="26"/>
      <c r="N54" s="26"/>
      <c r="O54" s="26"/>
      <c r="P54" s="26"/>
      <c r="Q54" s="26"/>
      <c r="R54" s="21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  <c r="IU54" s="14"/>
      <c r="IV54" s="14"/>
      <c r="IW54" s="14"/>
      <c r="IX54" s="14"/>
      <c r="IY54" s="14"/>
      <c r="IZ54" s="14"/>
      <c r="JA54" s="14"/>
      <c r="JB54" s="14"/>
      <c r="JC54" s="14"/>
      <c r="JD54" s="14"/>
      <c r="JE54" s="14"/>
      <c r="JF54" s="14"/>
      <c r="JG54" s="14"/>
      <c r="JH54" s="14"/>
      <c r="JI54" s="14"/>
      <c r="JJ54" s="14"/>
      <c r="JK54" s="14"/>
      <c r="JL54" s="14"/>
      <c r="JM54" s="14"/>
      <c r="JN54" s="14"/>
      <c r="JO54" s="14"/>
      <c r="JP54" s="14"/>
      <c r="JQ54" s="14"/>
      <c r="JR54" s="14"/>
      <c r="JS54" s="14"/>
      <c r="JT54" s="14"/>
      <c r="JU54" s="14"/>
      <c r="JV54" s="14"/>
      <c r="JW54" s="14"/>
      <c r="JX54" s="14"/>
      <c r="JY54" s="14"/>
      <c r="JZ54" s="14"/>
      <c r="KA54" s="14"/>
      <c r="KB54" s="14"/>
      <c r="KC54" s="14"/>
      <c r="KD54" s="14"/>
      <c r="KE54" s="14"/>
      <c r="KF54" s="14"/>
      <c r="KG54" s="14"/>
      <c r="KH54" s="14"/>
      <c r="KI54" s="14"/>
      <c r="KJ54" s="14"/>
      <c r="KK54" s="14"/>
      <c r="KL54" s="14"/>
      <c r="KM54" s="14"/>
      <c r="KN54" s="14"/>
      <c r="KO54" s="14"/>
      <c r="KP54" s="14"/>
      <c r="KQ54" s="14"/>
      <c r="KR54" s="14"/>
      <c r="KS54" s="14"/>
      <c r="KT54" s="14"/>
      <c r="KU54" s="14"/>
      <c r="KV54" s="14"/>
      <c r="KW54" s="14"/>
      <c r="KX54" s="14"/>
      <c r="KY54" s="14"/>
      <c r="KZ54" s="14"/>
      <c r="LA54" s="14"/>
      <c r="LB54" s="14"/>
      <c r="LC54" s="14"/>
      <c r="LD54" s="14"/>
      <c r="LE54" s="14"/>
      <c r="LF54" s="14"/>
      <c r="LG54" s="14"/>
      <c r="LH54" s="14"/>
      <c r="LI54" s="14"/>
      <c r="LJ54" s="14"/>
      <c r="LK54" s="14"/>
      <c r="LL54" s="14"/>
      <c r="LM54" s="14"/>
      <c r="LN54" s="14"/>
      <c r="LO54" s="14"/>
      <c r="LP54" s="14"/>
      <c r="LQ54" s="14"/>
      <c r="LR54" s="14"/>
      <c r="LS54" s="14"/>
      <c r="LT54" s="14"/>
      <c r="LU54" s="14"/>
      <c r="LV54" s="14"/>
      <c r="LW54" s="14"/>
      <c r="LX54" s="14"/>
      <c r="LY54" s="14"/>
      <c r="LZ54" s="14"/>
      <c r="MA54" s="14"/>
      <c r="MB54" s="14"/>
      <c r="MC54" s="14"/>
      <c r="MD54" s="14"/>
      <c r="ME54" s="14"/>
      <c r="MF54" s="14"/>
      <c r="MG54" s="14"/>
      <c r="MH54" s="14"/>
      <c r="MI54" s="14"/>
      <c r="MJ54" s="14"/>
      <c r="MK54" s="14"/>
      <c r="ML54" s="14"/>
      <c r="MM54" s="14"/>
      <c r="MN54" s="14"/>
      <c r="MO54" s="14"/>
      <c r="MP54" s="14"/>
      <c r="MQ54" s="14"/>
      <c r="MR54" s="14"/>
      <c r="MS54" s="14"/>
      <c r="MT54" s="14"/>
      <c r="MU54" s="14"/>
      <c r="MV54" s="14"/>
      <c r="MW54" s="14"/>
      <c r="MX54" s="14"/>
      <c r="MY54" s="14"/>
      <c r="MZ54" s="14"/>
      <c r="NA54" s="14"/>
      <c r="NB54" s="14"/>
      <c r="NC54" s="14"/>
      <c r="ND54" s="14"/>
      <c r="NE54" s="14"/>
      <c r="NF54" s="14"/>
      <c r="NG54" s="14"/>
      <c r="NH54" s="14"/>
      <c r="NI54" s="14"/>
      <c r="NJ54" s="14"/>
      <c r="NK54" s="14"/>
      <c r="NL54" s="14"/>
      <c r="NM54" s="14"/>
      <c r="NN54" s="14"/>
      <c r="NO54" s="14"/>
      <c r="NP54" s="14"/>
      <c r="NQ54" s="14"/>
      <c r="NR54" s="14"/>
      <c r="NS54" s="14"/>
      <c r="NT54" s="14"/>
      <c r="NU54" s="14"/>
      <c r="NV54" s="14"/>
      <c r="NW54" s="14"/>
      <c r="NX54" s="14"/>
      <c r="NY54" s="14"/>
      <c r="NZ54" s="14"/>
      <c r="OA54" s="14"/>
      <c r="OB54" s="14"/>
      <c r="OC54" s="14"/>
      <c r="OD54" s="14"/>
      <c r="OE54" s="14"/>
      <c r="OF54" s="14"/>
      <c r="OG54" s="14"/>
      <c r="OH54" s="14"/>
      <c r="OI54" s="14"/>
      <c r="OJ54" s="14"/>
      <c r="OK54" s="14"/>
      <c r="OL54" s="14"/>
      <c r="OM54" s="14"/>
      <c r="ON54" s="14"/>
      <c r="OO54" s="14"/>
      <c r="OP54" s="14"/>
      <c r="OQ54" s="14"/>
      <c r="OR54" s="14"/>
      <c r="OS54" s="14"/>
      <c r="OT54" s="14"/>
      <c r="OU54" s="14"/>
      <c r="OV54" s="14"/>
      <c r="OW54" s="14"/>
      <c r="OX54" s="14"/>
      <c r="OY54" s="14"/>
      <c r="OZ54" s="14"/>
      <c r="PA54" s="14"/>
      <c r="PB54" s="14"/>
      <c r="PC54" s="14"/>
      <c r="PD54" s="14"/>
      <c r="PE54" s="14"/>
      <c r="PF54" s="14"/>
      <c r="PG54" s="14"/>
      <c r="PH54" s="14"/>
      <c r="PI54" s="14"/>
      <c r="PJ54" s="14"/>
      <c r="PK54" s="14"/>
      <c r="PL54" s="14"/>
      <c r="PM54" s="14"/>
      <c r="PN54" s="14"/>
      <c r="PO54" s="14"/>
      <c r="PP54" s="14"/>
      <c r="PQ54" s="14"/>
      <c r="PR54" s="14"/>
      <c r="PS54" s="14"/>
      <c r="PT54" s="14"/>
      <c r="PU54" s="14"/>
      <c r="PV54" s="14"/>
      <c r="PW54" s="14"/>
      <c r="PX54" s="14"/>
      <c r="PY54" s="14"/>
      <c r="PZ54" s="14"/>
      <c r="QA54" s="14"/>
      <c r="QB54" s="14"/>
      <c r="QC54" s="14"/>
      <c r="QD54" s="14"/>
      <c r="QE54" s="14"/>
      <c r="QF54" s="14"/>
      <c r="QG54" s="14"/>
      <c r="QH54" s="14"/>
      <c r="QI54" s="14"/>
      <c r="QJ54" s="14"/>
      <c r="QK54" s="14"/>
      <c r="QL54" s="14"/>
      <c r="QM54" s="14"/>
      <c r="QN54" s="14"/>
      <c r="QO54" s="14"/>
      <c r="QP54" s="14"/>
      <c r="QQ54" s="14"/>
      <c r="QR54" s="14"/>
      <c r="QS54" s="14"/>
      <c r="QT54" s="14"/>
      <c r="QU54" s="14"/>
      <c r="QV54" s="14"/>
      <c r="QW54" s="14"/>
      <c r="QX54" s="14"/>
      <c r="QY54" s="14"/>
      <c r="QZ54" s="14"/>
      <c r="RA54" s="14"/>
      <c r="RB54" s="14"/>
      <c r="RC54" s="14"/>
      <c r="RD54" s="14"/>
      <c r="RE54" s="14"/>
      <c r="RF54" s="14"/>
      <c r="RG54" s="14"/>
      <c r="RH54" s="14"/>
      <c r="RI54" s="14"/>
      <c r="RJ54" s="14"/>
      <c r="RK54" s="14"/>
      <c r="RL54" s="14"/>
      <c r="RM54" s="14"/>
      <c r="RN54" s="14"/>
      <c r="RO54" s="14"/>
      <c r="RP54" s="14"/>
      <c r="RQ54" s="14"/>
      <c r="RR54" s="14"/>
      <c r="RS54" s="14"/>
      <c r="RT54" s="14"/>
      <c r="RU54" s="14"/>
      <c r="RV54" s="14"/>
      <c r="RW54" s="14"/>
      <c r="RX54" s="14"/>
      <c r="RY54" s="14"/>
      <c r="RZ54" s="14"/>
      <c r="SA54" s="14"/>
      <c r="SB54" s="14"/>
      <c r="SC54" s="14"/>
      <c r="SD54" s="14"/>
      <c r="SE54" s="14"/>
      <c r="SF54" s="14"/>
      <c r="SG54" s="14"/>
      <c r="SH54" s="14"/>
      <c r="SI54" s="14"/>
      <c r="SJ54" s="14"/>
      <c r="SK54" s="14"/>
      <c r="SL54" s="14"/>
      <c r="SM54" s="14"/>
      <c r="SN54" s="14"/>
      <c r="SO54" s="14"/>
      <c r="SP54" s="14"/>
      <c r="SQ54" s="14"/>
      <c r="SR54" s="14"/>
      <c r="SS54" s="14"/>
      <c r="ST54" s="14"/>
      <c r="SU54" s="14"/>
      <c r="SV54" s="14"/>
      <c r="SW54" s="14"/>
      <c r="SX54" s="14"/>
      <c r="SY54" s="14"/>
      <c r="SZ54" s="14"/>
      <c r="TA54" s="14"/>
      <c r="TB54" s="14"/>
      <c r="TC54" s="14"/>
      <c r="TD54" s="14"/>
      <c r="TE54" s="14"/>
      <c r="TF54" s="14"/>
      <c r="TG54" s="14"/>
      <c r="TH54" s="14"/>
      <c r="TI54" s="14"/>
      <c r="TJ54" s="14"/>
      <c r="TK54" s="14"/>
      <c r="TL54" s="14"/>
      <c r="TM54" s="14"/>
      <c r="TN54" s="14"/>
      <c r="TO54" s="14"/>
      <c r="TP54" s="14"/>
      <c r="TQ54" s="14"/>
      <c r="TR54" s="14"/>
      <c r="TS54" s="14"/>
      <c r="TT54" s="14"/>
      <c r="TU54" s="14"/>
      <c r="TV54" s="14"/>
      <c r="TW54" s="14"/>
      <c r="TX54" s="14"/>
      <c r="TY54" s="14"/>
      <c r="TZ54" s="14"/>
      <c r="UA54" s="14"/>
      <c r="UB54" s="14"/>
      <c r="UC54" s="14"/>
      <c r="UD54" s="14"/>
      <c r="UE54" s="14"/>
      <c r="UF54" s="14"/>
      <c r="UG54" s="14"/>
      <c r="UH54" s="14"/>
      <c r="UI54" s="14"/>
      <c r="UJ54" s="14"/>
      <c r="UK54" s="14"/>
      <c r="UL54" s="14"/>
      <c r="UM54" s="14"/>
      <c r="UN54" s="14"/>
      <c r="UO54" s="14"/>
      <c r="UP54" s="14"/>
      <c r="UQ54" s="14"/>
      <c r="UR54" s="14"/>
      <c r="US54" s="14"/>
      <c r="UT54" s="14"/>
      <c r="UU54" s="14"/>
      <c r="UV54" s="14"/>
      <c r="UW54" s="14"/>
      <c r="UX54" s="14"/>
      <c r="UY54" s="14"/>
      <c r="UZ54" s="14"/>
      <c r="VA54" s="14"/>
      <c r="VB54" s="14"/>
      <c r="VC54" s="14"/>
      <c r="VD54" s="14"/>
      <c r="VE54" s="14"/>
      <c r="VF54" s="14"/>
      <c r="VG54" s="14"/>
      <c r="VH54" s="14"/>
      <c r="VI54" s="14"/>
      <c r="VJ54" s="14"/>
      <c r="VK54" s="14"/>
      <c r="VL54" s="14"/>
      <c r="VM54" s="14"/>
      <c r="VN54" s="14"/>
      <c r="VO54" s="14"/>
      <c r="VP54" s="14"/>
      <c r="VQ54" s="14"/>
      <c r="VR54" s="14"/>
      <c r="VS54" s="14"/>
      <c r="VT54" s="14"/>
      <c r="VU54" s="14"/>
      <c r="VV54" s="14"/>
      <c r="VW54" s="14"/>
      <c r="VX54" s="14"/>
      <c r="VY54" s="14"/>
      <c r="VZ54" s="14"/>
      <c r="WA54" s="14"/>
      <c r="WB54" s="14"/>
      <c r="WC54" s="14"/>
      <c r="WD54" s="14"/>
      <c r="WE54" s="14"/>
      <c r="WF54" s="14"/>
      <c r="WG54" s="14"/>
      <c r="WH54" s="14"/>
      <c r="WI54" s="14"/>
      <c r="WJ54" s="14"/>
      <c r="WK54" s="14"/>
      <c r="WL54" s="14"/>
      <c r="WM54" s="14"/>
      <c r="WN54" s="14"/>
      <c r="WO54" s="14"/>
      <c r="WP54" s="14"/>
      <c r="WQ54" s="14"/>
      <c r="WR54" s="14"/>
      <c r="WS54" s="14"/>
      <c r="WT54" s="14"/>
      <c r="WU54" s="14"/>
      <c r="WV54" s="14"/>
      <c r="WW54" s="14"/>
      <c r="WX54" s="14"/>
      <c r="WY54" s="14"/>
      <c r="WZ54" s="14"/>
      <c r="XA54" s="14"/>
      <c r="XB54" s="14"/>
      <c r="XC54" s="14"/>
      <c r="XD54" s="14"/>
      <c r="XE54" s="14"/>
      <c r="XF54" s="14"/>
      <c r="XG54" s="14"/>
      <c r="XH54" s="14"/>
      <c r="XI54" s="14"/>
      <c r="XJ54" s="14"/>
      <c r="XK54" s="14"/>
      <c r="XL54" s="14"/>
      <c r="XM54" s="14"/>
      <c r="XN54" s="14"/>
      <c r="XO54" s="14"/>
      <c r="XP54" s="14"/>
      <c r="XQ54" s="14"/>
      <c r="XR54" s="14"/>
      <c r="XS54" s="14"/>
      <c r="XT54" s="14"/>
      <c r="XU54" s="14"/>
      <c r="XV54" s="14"/>
      <c r="XW54" s="14"/>
      <c r="XX54" s="14"/>
      <c r="XY54" s="14"/>
      <c r="XZ54" s="14"/>
      <c r="YA54" s="14"/>
      <c r="YB54" s="14"/>
      <c r="YC54" s="14"/>
      <c r="YD54" s="14"/>
      <c r="YE54" s="14"/>
      <c r="YF54" s="14"/>
      <c r="YG54" s="14"/>
      <c r="YH54" s="14"/>
      <c r="YI54" s="14"/>
      <c r="YJ54" s="14"/>
      <c r="YK54" s="14"/>
      <c r="YL54" s="14"/>
      <c r="YM54" s="14"/>
      <c r="YN54" s="14"/>
      <c r="YO54" s="14"/>
      <c r="YP54" s="14"/>
      <c r="YQ54" s="14"/>
      <c r="YR54" s="14"/>
      <c r="YS54" s="14"/>
      <c r="YT54" s="14"/>
      <c r="YU54" s="14"/>
      <c r="YV54" s="14"/>
      <c r="YW54" s="14"/>
      <c r="YX54" s="14"/>
      <c r="YY54" s="14"/>
      <c r="YZ54" s="14"/>
      <c r="ZA54" s="14"/>
      <c r="ZB54" s="14"/>
      <c r="ZC54" s="14"/>
      <c r="ZD54" s="14"/>
      <c r="ZE54" s="14"/>
      <c r="ZF54" s="14"/>
      <c r="ZG54" s="14"/>
      <c r="ZH54" s="14"/>
      <c r="ZI54" s="14"/>
      <c r="ZJ54" s="14"/>
      <c r="ZK54" s="14"/>
      <c r="ZL54" s="14"/>
      <c r="ZM54" s="14"/>
      <c r="ZN54" s="14"/>
      <c r="ZO54" s="14"/>
      <c r="ZP54" s="14"/>
      <c r="ZQ54" s="14"/>
      <c r="ZR54" s="14"/>
      <c r="ZS54" s="14"/>
      <c r="ZT54" s="14"/>
      <c r="ZU54" s="14"/>
      <c r="ZV54" s="14"/>
      <c r="ZW54" s="14"/>
      <c r="ZX54" s="14"/>
      <c r="ZY54" s="14"/>
      <c r="ZZ54" s="14"/>
      <c r="AAA54" s="14"/>
      <c r="AAB54" s="14"/>
    </row>
    <row r="55" spans="1:704" s="13" customFormat="1" ht="16.149999999999999" customHeight="1" x14ac:dyDescent="0.2">
      <c r="A55" s="33"/>
      <c r="B55" s="91" t="s">
        <v>117</v>
      </c>
      <c r="C55" s="37" t="s">
        <v>1</v>
      </c>
      <c r="D55" s="39">
        <f t="shared" ref="D55:D63" si="15">E55+F55+G55+H55</f>
        <v>6.52</v>
      </c>
      <c r="E55" s="40">
        <f t="shared" ref="E55:H55" si="16">E57+E56</f>
        <v>6.52</v>
      </c>
      <c r="F55" s="40">
        <f t="shared" si="16"/>
        <v>0</v>
      </c>
      <c r="G55" s="40">
        <f t="shared" si="16"/>
        <v>0</v>
      </c>
      <c r="H55" s="40">
        <f t="shared" si="16"/>
        <v>0</v>
      </c>
      <c r="I55" s="26"/>
      <c r="J55" s="26"/>
      <c r="K55" s="26"/>
      <c r="L55" s="26"/>
      <c r="M55" s="26"/>
      <c r="N55" s="26"/>
      <c r="O55" s="26"/>
      <c r="P55" s="26"/>
      <c r="Q55" s="26"/>
      <c r="R55" s="21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  <c r="IM55" s="14"/>
      <c r="IN55" s="14"/>
      <c r="IO55" s="14"/>
      <c r="IP55" s="14"/>
      <c r="IQ55" s="14"/>
      <c r="IR55" s="14"/>
      <c r="IS55" s="14"/>
      <c r="IT55" s="14"/>
      <c r="IU55" s="14"/>
      <c r="IV55" s="14"/>
      <c r="IW55" s="14"/>
      <c r="IX55" s="14"/>
      <c r="IY55" s="14"/>
      <c r="IZ55" s="14"/>
      <c r="JA55" s="14"/>
      <c r="JB55" s="14"/>
      <c r="JC55" s="14"/>
      <c r="JD55" s="14"/>
      <c r="JE55" s="14"/>
      <c r="JF55" s="14"/>
      <c r="JG55" s="14"/>
      <c r="JH55" s="14"/>
      <c r="JI55" s="14"/>
      <c r="JJ55" s="14"/>
      <c r="JK55" s="14"/>
      <c r="JL55" s="14"/>
      <c r="JM55" s="14"/>
      <c r="JN55" s="14"/>
      <c r="JO55" s="14"/>
      <c r="JP55" s="14"/>
      <c r="JQ55" s="14"/>
      <c r="JR55" s="14"/>
      <c r="JS55" s="14"/>
      <c r="JT55" s="14"/>
      <c r="JU55" s="14"/>
      <c r="JV55" s="14"/>
      <c r="JW55" s="14"/>
      <c r="JX55" s="14"/>
      <c r="JY55" s="14"/>
      <c r="JZ55" s="14"/>
      <c r="KA55" s="14"/>
      <c r="KB55" s="14"/>
      <c r="KC55" s="14"/>
      <c r="KD55" s="14"/>
      <c r="KE55" s="14"/>
      <c r="KF55" s="14"/>
      <c r="KG55" s="14"/>
      <c r="KH55" s="14"/>
      <c r="KI55" s="14"/>
      <c r="KJ55" s="14"/>
      <c r="KK55" s="14"/>
      <c r="KL55" s="14"/>
      <c r="KM55" s="14"/>
      <c r="KN55" s="14"/>
      <c r="KO55" s="14"/>
      <c r="KP55" s="14"/>
      <c r="KQ55" s="14"/>
      <c r="KR55" s="14"/>
      <c r="KS55" s="14"/>
      <c r="KT55" s="14"/>
      <c r="KU55" s="14"/>
      <c r="KV55" s="14"/>
      <c r="KW55" s="14"/>
      <c r="KX55" s="14"/>
      <c r="KY55" s="14"/>
      <c r="KZ55" s="14"/>
      <c r="LA55" s="14"/>
      <c r="LB55" s="14"/>
      <c r="LC55" s="14"/>
      <c r="LD55" s="14"/>
      <c r="LE55" s="14"/>
      <c r="LF55" s="14"/>
      <c r="LG55" s="14"/>
      <c r="LH55" s="14"/>
      <c r="LI55" s="14"/>
      <c r="LJ55" s="14"/>
      <c r="LK55" s="14"/>
      <c r="LL55" s="14"/>
      <c r="LM55" s="14"/>
      <c r="LN55" s="14"/>
      <c r="LO55" s="14"/>
      <c r="LP55" s="14"/>
      <c r="LQ55" s="14"/>
      <c r="LR55" s="14"/>
      <c r="LS55" s="14"/>
      <c r="LT55" s="14"/>
      <c r="LU55" s="14"/>
      <c r="LV55" s="14"/>
      <c r="LW55" s="14"/>
      <c r="LX55" s="14"/>
      <c r="LY55" s="14"/>
      <c r="LZ55" s="14"/>
      <c r="MA55" s="14"/>
      <c r="MB55" s="14"/>
      <c r="MC55" s="14"/>
      <c r="MD55" s="14"/>
      <c r="ME55" s="14"/>
      <c r="MF55" s="14"/>
      <c r="MG55" s="14"/>
      <c r="MH55" s="14"/>
      <c r="MI55" s="14"/>
      <c r="MJ55" s="14"/>
      <c r="MK55" s="14"/>
      <c r="ML55" s="14"/>
      <c r="MM55" s="14"/>
      <c r="MN55" s="14"/>
      <c r="MO55" s="14"/>
      <c r="MP55" s="14"/>
      <c r="MQ55" s="14"/>
      <c r="MR55" s="14"/>
      <c r="MS55" s="14"/>
      <c r="MT55" s="14"/>
      <c r="MU55" s="14"/>
      <c r="MV55" s="14"/>
      <c r="MW55" s="14"/>
      <c r="MX55" s="14"/>
      <c r="MY55" s="14"/>
      <c r="MZ55" s="14"/>
      <c r="NA55" s="14"/>
      <c r="NB55" s="14"/>
      <c r="NC55" s="14"/>
      <c r="ND55" s="14"/>
      <c r="NE55" s="14"/>
      <c r="NF55" s="14"/>
      <c r="NG55" s="14"/>
      <c r="NH55" s="14"/>
      <c r="NI55" s="14"/>
      <c r="NJ55" s="14"/>
      <c r="NK55" s="14"/>
      <c r="NL55" s="14"/>
      <c r="NM55" s="14"/>
      <c r="NN55" s="14"/>
      <c r="NO55" s="14"/>
      <c r="NP55" s="14"/>
      <c r="NQ55" s="14"/>
      <c r="NR55" s="14"/>
      <c r="NS55" s="14"/>
      <c r="NT55" s="14"/>
      <c r="NU55" s="14"/>
      <c r="NV55" s="14"/>
      <c r="NW55" s="14"/>
      <c r="NX55" s="14"/>
      <c r="NY55" s="14"/>
      <c r="NZ55" s="14"/>
      <c r="OA55" s="14"/>
      <c r="OB55" s="14"/>
      <c r="OC55" s="14"/>
      <c r="OD55" s="14"/>
      <c r="OE55" s="14"/>
      <c r="OF55" s="14"/>
      <c r="OG55" s="14"/>
      <c r="OH55" s="14"/>
      <c r="OI55" s="14"/>
      <c r="OJ55" s="14"/>
      <c r="OK55" s="14"/>
      <c r="OL55" s="14"/>
      <c r="OM55" s="14"/>
      <c r="ON55" s="14"/>
      <c r="OO55" s="14"/>
      <c r="OP55" s="14"/>
      <c r="OQ55" s="14"/>
      <c r="OR55" s="14"/>
      <c r="OS55" s="14"/>
      <c r="OT55" s="14"/>
      <c r="OU55" s="14"/>
      <c r="OV55" s="14"/>
      <c r="OW55" s="14"/>
      <c r="OX55" s="14"/>
      <c r="OY55" s="14"/>
      <c r="OZ55" s="14"/>
      <c r="PA55" s="14"/>
      <c r="PB55" s="14"/>
      <c r="PC55" s="14"/>
      <c r="PD55" s="14"/>
      <c r="PE55" s="14"/>
      <c r="PF55" s="14"/>
      <c r="PG55" s="14"/>
      <c r="PH55" s="14"/>
      <c r="PI55" s="14"/>
      <c r="PJ55" s="14"/>
      <c r="PK55" s="14"/>
      <c r="PL55" s="14"/>
      <c r="PM55" s="14"/>
      <c r="PN55" s="14"/>
      <c r="PO55" s="14"/>
      <c r="PP55" s="14"/>
      <c r="PQ55" s="14"/>
      <c r="PR55" s="14"/>
      <c r="PS55" s="14"/>
      <c r="PT55" s="14"/>
      <c r="PU55" s="14"/>
      <c r="PV55" s="14"/>
      <c r="PW55" s="14"/>
      <c r="PX55" s="14"/>
      <c r="PY55" s="14"/>
      <c r="PZ55" s="14"/>
      <c r="QA55" s="14"/>
      <c r="QB55" s="14"/>
      <c r="QC55" s="14"/>
      <c r="QD55" s="14"/>
      <c r="QE55" s="14"/>
      <c r="QF55" s="14"/>
      <c r="QG55" s="14"/>
      <c r="QH55" s="14"/>
      <c r="QI55" s="14"/>
      <c r="QJ55" s="14"/>
      <c r="QK55" s="14"/>
      <c r="QL55" s="14"/>
      <c r="QM55" s="14"/>
      <c r="QN55" s="14"/>
      <c r="QO55" s="14"/>
      <c r="QP55" s="14"/>
      <c r="QQ55" s="14"/>
      <c r="QR55" s="14"/>
      <c r="QS55" s="14"/>
      <c r="QT55" s="14"/>
      <c r="QU55" s="14"/>
      <c r="QV55" s="14"/>
      <c r="QW55" s="14"/>
      <c r="QX55" s="14"/>
      <c r="QY55" s="14"/>
      <c r="QZ55" s="14"/>
      <c r="RA55" s="14"/>
      <c r="RB55" s="14"/>
      <c r="RC55" s="14"/>
      <c r="RD55" s="14"/>
      <c r="RE55" s="14"/>
      <c r="RF55" s="14"/>
      <c r="RG55" s="14"/>
      <c r="RH55" s="14"/>
      <c r="RI55" s="14"/>
      <c r="RJ55" s="14"/>
      <c r="RK55" s="14"/>
      <c r="RL55" s="14"/>
      <c r="RM55" s="14"/>
      <c r="RN55" s="14"/>
      <c r="RO55" s="14"/>
      <c r="RP55" s="14"/>
      <c r="RQ55" s="14"/>
      <c r="RR55" s="14"/>
      <c r="RS55" s="14"/>
      <c r="RT55" s="14"/>
      <c r="RU55" s="14"/>
      <c r="RV55" s="14"/>
      <c r="RW55" s="14"/>
      <c r="RX55" s="14"/>
      <c r="RY55" s="14"/>
      <c r="RZ55" s="14"/>
      <c r="SA55" s="14"/>
      <c r="SB55" s="14"/>
      <c r="SC55" s="14"/>
      <c r="SD55" s="14"/>
      <c r="SE55" s="14"/>
      <c r="SF55" s="14"/>
      <c r="SG55" s="14"/>
      <c r="SH55" s="14"/>
      <c r="SI55" s="14"/>
      <c r="SJ55" s="14"/>
      <c r="SK55" s="14"/>
      <c r="SL55" s="14"/>
      <c r="SM55" s="14"/>
      <c r="SN55" s="14"/>
      <c r="SO55" s="14"/>
      <c r="SP55" s="14"/>
      <c r="SQ55" s="14"/>
      <c r="SR55" s="14"/>
      <c r="SS55" s="14"/>
      <c r="ST55" s="14"/>
      <c r="SU55" s="14"/>
      <c r="SV55" s="14"/>
      <c r="SW55" s="14"/>
      <c r="SX55" s="14"/>
      <c r="SY55" s="14"/>
      <c r="SZ55" s="14"/>
      <c r="TA55" s="14"/>
      <c r="TB55" s="14"/>
      <c r="TC55" s="14"/>
      <c r="TD55" s="14"/>
      <c r="TE55" s="14"/>
      <c r="TF55" s="14"/>
      <c r="TG55" s="14"/>
      <c r="TH55" s="14"/>
      <c r="TI55" s="14"/>
      <c r="TJ55" s="14"/>
      <c r="TK55" s="14"/>
      <c r="TL55" s="14"/>
      <c r="TM55" s="14"/>
      <c r="TN55" s="14"/>
      <c r="TO55" s="14"/>
      <c r="TP55" s="14"/>
      <c r="TQ55" s="14"/>
      <c r="TR55" s="14"/>
      <c r="TS55" s="14"/>
      <c r="TT55" s="14"/>
      <c r="TU55" s="14"/>
      <c r="TV55" s="14"/>
      <c r="TW55" s="14"/>
      <c r="TX55" s="14"/>
      <c r="TY55" s="14"/>
      <c r="TZ55" s="14"/>
      <c r="UA55" s="14"/>
      <c r="UB55" s="14"/>
      <c r="UC55" s="14"/>
      <c r="UD55" s="14"/>
      <c r="UE55" s="14"/>
      <c r="UF55" s="14"/>
      <c r="UG55" s="14"/>
      <c r="UH55" s="14"/>
      <c r="UI55" s="14"/>
      <c r="UJ55" s="14"/>
      <c r="UK55" s="14"/>
      <c r="UL55" s="14"/>
      <c r="UM55" s="14"/>
      <c r="UN55" s="14"/>
      <c r="UO55" s="14"/>
      <c r="UP55" s="14"/>
      <c r="UQ55" s="14"/>
      <c r="UR55" s="14"/>
      <c r="US55" s="14"/>
      <c r="UT55" s="14"/>
      <c r="UU55" s="14"/>
      <c r="UV55" s="14"/>
      <c r="UW55" s="14"/>
      <c r="UX55" s="14"/>
      <c r="UY55" s="14"/>
      <c r="UZ55" s="14"/>
      <c r="VA55" s="14"/>
      <c r="VB55" s="14"/>
      <c r="VC55" s="14"/>
      <c r="VD55" s="14"/>
      <c r="VE55" s="14"/>
      <c r="VF55" s="14"/>
      <c r="VG55" s="14"/>
      <c r="VH55" s="14"/>
      <c r="VI55" s="14"/>
      <c r="VJ55" s="14"/>
      <c r="VK55" s="14"/>
      <c r="VL55" s="14"/>
      <c r="VM55" s="14"/>
      <c r="VN55" s="14"/>
      <c r="VO55" s="14"/>
      <c r="VP55" s="14"/>
      <c r="VQ55" s="14"/>
      <c r="VR55" s="14"/>
      <c r="VS55" s="14"/>
      <c r="VT55" s="14"/>
      <c r="VU55" s="14"/>
      <c r="VV55" s="14"/>
      <c r="VW55" s="14"/>
      <c r="VX55" s="14"/>
      <c r="VY55" s="14"/>
      <c r="VZ55" s="14"/>
      <c r="WA55" s="14"/>
      <c r="WB55" s="14"/>
      <c r="WC55" s="14"/>
      <c r="WD55" s="14"/>
      <c r="WE55" s="14"/>
      <c r="WF55" s="14"/>
      <c r="WG55" s="14"/>
      <c r="WH55" s="14"/>
      <c r="WI55" s="14"/>
      <c r="WJ55" s="14"/>
      <c r="WK55" s="14"/>
      <c r="WL55" s="14"/>
      <c r="WM55" s="14"/>
      <c r="WN55" s="14"/>
      <c r="WO55" s="14"/>
      <c r="WP55" s="14"/>
      <c r="WQ55" s="14"/>
      <c r="WR55" s="14"/>
      <c r="WS55" s="14"/>
      <c r="WT55" s="14"/>
      <c r="WU55" s="14"/>
      <c r="WV55" s="14"/>
      <c r="WW55" s="14"/>
      <c r="WX55" s="14"/>
      <c r="WY55" s="14"/>
      <c r="WZ55" s="14"/>
      <c r="XA55" s="14"/>
      <c r="XB55" s="14"/>
      <c r="XC55" s="14"/>
      <c r="XD55" s="14"/>
      <c r="XE55" s="14"/>
      <c r="XF55" s="14"/>
      <c r="XG55" s="14"/>
      <c r="XH55" s="14"/>
      <c r="XI55" s="14"/>
      <c r="XJ55" s="14"/>
      <c r="XK55" s="14"/>
      <c r="XL55" s="14"/>
      <c r="XM55" s="14"/>
      <c r="XN55" s="14"/>
      <c r="XO55" s="14"/>
      <c r="XP55" s="14"/>
      <c r="XQ55" s="14"/>
      <c r="XR55" s="14"/>
      <c r="XS55" s="14"/>
      <c r="XT55" s="14"/>
      <c r="XU55" s="14"/>
      <c r="XV55" s="14"/>
      <c r="XW55" s="14"/>
      <c r="XX55" s="14"/>
      <c r="XY55" s="14"/>
      <c r="XZ55" s="14"/>
      <c r="YA55" s="14"/>
      <c r="YB55" s="14"/>
      <c r="YC55" s="14"/>
      <c r="YD55" s="14"/>
      <c r="YE55" s="14"/>
      <c r="YF55" s="14"/>
      <c r="YG55" s="14"/>
      <c r="YH55" s="14"/>
      <c r="YI55" s="14"/>
      <c r="YJ55" s="14"/>
      <c r="YK55" s="14"/>
      <c r="YL55" s="14"/>
      <c r="YM55" s="14"/>
      <c r="YN55" s="14"/>
      <c r="YO55" s="14"/>
      <c r="YP55" s="14"/>
      <c r="YQ55" s="14"/>
      <c r="YR55" s="14"/>
      <c r="YS55" s="14"/>
      <c r="YT55" s="14"/>
      <c r="YU55" s="14"/>
      <c r="YV55" s="14"/>
      <c r="YW55" s="14"/>
      <c r="YX55" s="14"/>
      <c r="YY55" s="14"/>
      <c r="YZ55" s="14"/>
      <c r="ZA55" s="14"/>
      <c r="ZB55" s="14"/>
      <c r="ZC55" s="14"/>
      <c r="ZD55" s="14"/>
      <c r="ZE55" s="14"/>
      <c r="ZF55" s="14"/>
      <c r="ZG55" s="14"/>
      <c r="ZH55" s="14"/>
      <c r="ZI55" s="14"/>
      <c r="ZJ55" s="14"/>
      <c r="ZK55" s="14"/>
      <c r="ZL55" s="14"/>
      <c r="ZM55" s="14"/>
      <c r="ZN55" s="14"/>
      <c r="ZO55" s="14"/>
      <c r="ZP55" s="14"/>
      <c r="ZQ55" s="14"/>
      <c r="ZR55" s="14"/>
      <c r="ZS55" s="14"/>
      <c r="ZT55" s="14"/>
      <c r="ZU55" s="14"/>
      <c r="ZV55" s="14"/>
      <c r="ZW55" s="14"/>
      <c r="ZX55" s="14"/>
      <c r="ZY55" s="14"/>
      <c r="ZZ55" s="14"/>
      <c r="AAA55" s="14"/>
      <c r="AAB55" s="14"/>
    </row>
    <row r="56" spans="1:704" s="13" customFormat="1" ht="16.149999999999999" customHeight="1" x14ac:dyDescent="0.2">
      <c r="A56" s="33"/>
      <c r="B56" s="92"/>
      <c r="C56" s="38" t="s">
        <v>2</v>
      </c>
      <c r="D56" s="39">
        <f t="shared" si="15"/>
        <v>0</v>
      </c>
      <c r="E56" s="41"/>
      <c r="F56" s="41"/>
      <c r="G56" s="41"/>
      <c r="H56" s="41"/>
      <c r="I56" s="26"/>
      <c r="J56" s="26"/>
      <c r="K56" s="26"/>
      <c r="L56" s="26"/>
      <c r="M56" s="26"/>
      <c r="N56" s="26"/>
      <c r="O56" s="26"/>
      <c r="P56" s="26"/>
      <c r="Q56" s="26"/>
      <c r="R56" s="21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  <c r="IR56" s="14"/>
      <c r="IS56" s="14"/>
      <c r="IT56" s="14"/>
      <c r="IU56" s="14"/>
      <c r="IV56" s="14"/>
      <c r="IW56" s="14"/>
      <c r="IX56" s="14"/>
      <c r="IY56" s="14"/>
      <c r="IZ56" s="14"/>
      <c r="JA56" s="14"/>
      <c r="JB56" s="14"/>
      <c r="JC56" s="14"/>
      <c r="JD56" s="14"/>
      <c r="JE56" s="14"/>
      <c r="JF56" s="14"/>
      <c r="JG56" s="14"/>
      <c r="JH56" s="14"/>
      <c r="JI56" s="14"/>
      <c r="JJ56" s="14"/>
      <c r="JK56" s="14"/>
      <c r="JL56" s="14"/>
      <c r="JM56" s="14"/>
      <c r="JN56" s="14"/>
      <c r="JO56" s="14"/>
      <c r="JP56" s="14"/>
      <c r="JQ56" s="14"/>
      <c r="JR56" s="14"/>
      <c r="JS56" s="14"/>
      <c r="JT56" s="14"/>
      <c r="JU56" s="14"/>
      <c r="JV56" s="14"/>
      <c r="JW56" s="14"/>
      <c r="JX56" s="14"/>
      <c r="JY56" s="14"/>
      <c r="JZ56" s="14"/>
      <c r="KA56" s="14"/>
      <c r="KB56" s="14"/>
      <c r="KC56" s="14"/>
      <c r="KD56" s="14"/>
      <c r="KE56" s="14"/>
      <c r="KF56" s="14"/>
      <c r="KG56" s="14"/>
      <c r="KH56" s="14"/>
      <c r="KI56" s="14"/>
      <c r="KJ56" s="14"/>
      <c r="KK56" s="14"/>
      <c r="KL56" s="14"/>
      <c r="KM56" s="14"/>
      <c r="KN56" s="14"/>
      <c r="KO56" s="14"/>
      <c r="KP56" s="14"/>
      <c r="KQ56" s="14"/>
      <c r="KR56" s="14"/>
      <c r="KS56" s="14"/>
      <c r="KT56" s="14"/>
      <c r="KU56" s="14"/>
      <c r="KV56" s="14"/>
      <c r="KW56" s="14"/>
      <c r="KX56" s="14"/>
      <c r="KY56" s="14"/>
      <c r="KZ56" s="14"/>
      <c r="LA56" s="14"/>
      <c r="LB56" s="14"/>
      <c r="LC56" s="14"/>
      <c r="LD56" s="14"/>
      <c r="LE56" s="14"/>
      <c r="LF56" s="14"/>
      <c r="LG56" s="14"/>
      <c r="LH56" s="14"/>
      <c r="LI56" s="14"/>
      <c r="LJ56" s="14"/>
      <c r="LK56" s="14"/>
      <c r="LL56" s="14"/>
      <c r="LM56" s="14"/>
      <c r="LN56" s="14"/>
      <c r="LO56" s="14"/>
      <c r="LP56" s="14"/>
      <c r="LQ56" s="14"/>
      <c r="LR56" s="14"/>
      <c r="LS56" s="14"/>
      <c r="LT56" s="14"/>
      <c r="LU56" s="14"/>
      <c r="LV56" s="14"/>
      <c r="LW56" s="14"/>
      <c r="LX56" s="14"/>
      <c r="LY56" s="14"/>
      <c r="LZ56" s="14"/>
      <c r="MA56" s="14"/>
      <c r="MB56" s="14"/>
      <c r="MC56" s="14"/>
      <c r="MD56" s="14"/>
      <c r="ME56" s="14"/>
      <c r="MF56" s="14"/>
      <c r="MG56" s="14"/>
      <c r="MH56" s="14"/>
      <c r="MI56" s="14"/>
      <c r="MJ56" s="14"/>
      <c r="MK56" s="14"/>
      <c r="ML56" s="14"/>
      <c r="MM56" s="14"/>
      <c r="MN56" s="14"/>
      <c r="MO56" s="14"/>
      <c r="MP56" s="14"/>
      <c r="MQ56" s="14"/>
      <c r="MR56" s="14"/>
      <c r="MS56" s="14"/>
      <c r="MT56" s="14"/>
      <c r="MU56" s="14"/>
      <c r="MV56" s="14"/>
      <c r="MW56" s="14"/>
      <c r="MX56" s="14"/>
      <c r="MY56" s="14"/>
      <c r="MZ56" s="14"/>
      <c r="NA56" s="14"/>
      <c r="NB56" s="14"/>
      <c r="NC56" s="14"/>
      <c r="ND56" s="14"/>
      <c r="NE56" s="14"/>
      <c r="NF56" s="14"/>
      <c r="NG56" s="14"/>
      <c r="NH56" s="14"/>
      <c r="NI56" s="14"/>
      <c r="NJ56" s="14"/>
      <c r="NK56" s="14"/>
      <c r="NL56" s="14"/>
      <c r="NM56" s="14"/>
      <c r="NN56" s="14"/>
      <c r="NO56" s="14"/>
      <c r="NP56" s="14"/>
      <c r="NQ56" s="14"/>
      <c r="NR56" s="14"/>
      <c r="NS56" s="14"/>
      <c r="NT56" s="14"/>
      <c r="NU56" s="14"/>
      <c r="NV56" s="14"/>
      <c r="NW56" s="14"/>
      <c r="NX56" s="14"/>
      <c r="NY56" s="14"/>
      <c r="NZ56" s="14"/>
      <c r="OA56" s="14"/>
      <c r="OB56" s="14"/>
      <c r="OC56" s="14"/>
      <c r="OD56" s="14"/>
      <c r="OE56" s="14"/>
      <c r="OF56" s="14"/>
      <c r="OG56" s="14"/>
      <c r="OH56" s="14"/>
      <c r="OI56" s="14"/>
      <c r="OJ56" s="14"/>
      <c r="OK56" s="14"/>
      <c r="OL56" s="14"/>
      <c r="OM56" s="14"/>
      <c r="ON56" s="14"/>
      <c r="OO56" s="14"/>
      <c r="OP56" s="14"/>
      <c r="OQ56" s="14"/>
      <c r="OR56" s="14"/>
      <c r="OS56" s="14"/>
      <c r="OT56" s="14"/>
      <c r="OU56" s="14"/>
      <c r="OV56" s="14"/>
      <c r="OW56" s="14"/>
      <c r="OX56" s="14"/>
      <c r="OY56" s="14"/>
      <c r="OZ56" s="14"/>
      <c r="PA56" s="14"/>
      <c r="PB56" s="14"/>
      <c r="PC56" s="14"/>
      <c r="PD56" s="14"/>
      <c r="PE56" s="14"/>
      <c r="PF56" s="14"/>
      <c r="PG56" s="14"/>
      <c r="PH56" s="14"/>
      <c r="PI56" s="14"/>
      <c r="PJ56" s="14"/>
      <c r="PK56" s="14"/>
      <c r="PL56" s="14"/>
      <c r="PM56" s="14"/>
      <c r="PN56" s="14"/>
      <c r="PO56" s="14"/>
      <c r="PP56" s="14"/>
      <c r="PQ56" s="14"/>
      <c r="PR56" s="14"/>
      <c r="PS56" s="14"/>
      <c r="PT56" s="14"/>
      <c r="PU56" s="14"/>
      <c r="PV56" s="14"/>
      <c r="PW56" s="14"/>
      <c r="PX56" s="14"/>
      <c r="PY56" s="14"/>
      <c r="PZ56" s="14"/>
      <c r="QA56" s="14"/>
      <c r="QB56" s="14"/>
      <c r="QC56" s="14"/>
      <c r="QD56" s="14"/>
      <c r="QE56" s="14"/>
      <c r="QF56" s="14"/>
      <c r="QG56" s="14"/>
      <c r="QH56" s="14"/>
      <c r="QI56" s="14"/>
      <c r="QJ56" s="14"/>
      <c r="QK56" s="14"/>
      <c r="QL56" s="14"/>
      <c r="QM56" s="14"/>
      <c r="QN56" s="14"/>
      <c r="QO56" s="14"/>
      <c r="QP56" s="14"/>
      <c r="QQ56" s="14"/>
      <c r="QR56" s="14"/>
      <c r="QS56" s="14"/>
      <c r="QT56" s="14"/>
      <c r="QU56" s="14"/>
      <c r="QV56" s="14"/>
      <c r="QW56" s="14"/>
      <c r="QX56" s="14"/>
      <c r="QY56" s="14"/>
      <c r="QZ56" s="14"/>
      <c r="RA56" s="14"/>
      <c r="RB56" s="14"/>
      <c r="RC56" s="14"/>
      <c r="RD56" s="14"/>
      <c r="RE56" s="14"/>
      <c r="RF56" s="14"/>
      <c r="RG56" s="14"/>
      <c r="RH56" s="14"/>
      <c r="RI56" s="14"/>
      <c r="RJ56" s="14"/>
      <c r="RK56" s="14"/>
      <c r="RL56" s="14"/>
      <c r="RM56" s="14"/>
      <c r="RN56" s="14"/>
      <c r="RO56" s="14"/>
      <c r="RP56" s="14"/>
      <c r="RQ56" s="14"/>
      <c r="RR56" s="14"/>
      <c r="RS56" s="14"/>
      <c r="RT56" s="14"/>
      <c r="RU56" s="14"/>
      <c r="RV56" s="14"/>
      <c r="RW56" s="14"/>
      <c r="RX56" s="14"/>
      <c r="RY56" s="14"/>
      <c r="RZ56" s="14"/>
      <c r="SA56" s="14"/>
      <c r="SB56" s="14"/>
      <c r="SC56" s="14"/>
      <c r="SD56" s="14"/>
      <c r="SE56" s="14"/>
      <c r="SF56" s="14"/>
      <c r="SG56" s="14"/>
      <c r="SH56" s="14"/>
      <c r="SI56" s="14"/>
      <c r="SJ56" s="14"/>
      <c r="SK56" s="14"/>
      <c r="SL56" s="14"/>
      <c r="SM56" s="14"/>
      <c r="SN56" s="14"/>
      <c r="SO56" s="14"/>
      <c r="SP56" s="14"/>
      <c r="SQ56" s="14"/>
      <c r="SR56" s="14"/>
      <c r="SS56" s="14"/>
      <c r="ST56" s="14"/>
      <c r="SU56" s="14"/>
      <c r="SV56" s="14"/>
      <c r="SW56" s="14"/>
      <c r="SX56" s="14"/>
      <c r="SY56" s="14"/>
      <c r="SZ56" s="14"/>
      <c r="TA56" s="14"/>
      <c r="TB56" s="14"/>
      <c r="TC56" s="14"/>
      <c r="TD56" s="14"/>
      <c r="TE56" s="14"/>
      <c r="TF56" s="14"/>
      <c r="TG56" s="14"/>
      <c r="TH56" s="14"/>
      <c r="TI56" s="14"/>
      <c r="TJ56" s="14"/>
      <c r="TK56" s="14"/>
      <c r="TL56" s="14"/>
      <c r="TM56" s="14"/>
      <c r="TN56" s="14"/>
      <c r="TO56" s="14"/>
      <c r="TP56" s="14"/>
      <c r="TQ56" s="14"/>
      <c r="TR56" s="14"/>
      <c r="TS56" s="14"/>
      <c r="TT56" s="14"/>
      <c r="TU56" s="14"/>
      <c r="TV56" s="14"/>
      <c r="TW56" s="14"/>
      <c r="TX56" s="14"/>
      <c r="TY56" s="14"/>
      <c r="TZ56" s="14"/>
      <c r="UA56" s="14"/>
      <c r="UB56" s="14"/>
      <c r="UC56" s="14"/>
      <c r="UD56" s="14"/>
      <c r="UE56" s="14"/>
      <c r="UF56" s="14"/>
      <c r="UG56" s="14"/>
      <c r="UH56" s="14"/>
      <c r="UI56" s="14"/>
      <c r="UJ56" s="14"/>
      <c r="UK56" s="14"/>
      <c r="UL56" s="14"/>
      <c r="UM56" s="14"/>
      <c r="UN56" s="14"/>
      <c r="UO56" s="14"/>
      <c r="UP56" s="14"/>
      <c r="UQ56" s="14"/>
      <c r="UR56" s="14"/>
      <c r="US56" s="14"/>
      <c r="UT56" s="14"/>
      <c r="UU56" s="14"/>
      <c r="UV56" s="14"/>
      <c r="UW56" s="14"/>
      <c r="UX56" s="14"/>
      <c r="UY56" s="14"/>
      <c r="UZ56" s="14"/>
      <c r="VA56" s="14"/>
      <c r="VB56" s="14"/>
      <c r="VC56" s="14"/>
      <c r="VD56" s="14"/>
      <c r="VE56" s="14"/>
      <c r="VF56" s="14"/>
      <c r="VG56" s="14"/>
      <c r="VH56" s="14"/>
      <c r="VI56" s="14"/>
      <c r="VJ56" s="14"/>
      <c r="VK56" s="14"/>
      <c r="VL56" s="14"/>
      <c r="VM56" s="14"/>
      <c r="VN56" s="14"/>
      <c r="VO56" s="14"/>
      <c r="VP56" s="14"/>
      <c r="VQ56" s="14"/>
      <c r="VR56" s="14"/>
      <c r="VS56" s="14"/>
      <c r="VT56" s="14"/>
      <c r="VU56" s="14"/>
      <c r="VV56" s="14"/>
      <c r="VW56" s="14"/>
      <c r="VX56" s="14"/>
      <c r="VY56" s="14"/>
      <c r="VZ56" s="14"/>
      <c r="WA56" s="14"/>
      <c r="WB56" s="14"/>
      <c r="WC56" s="14"/>
      <c r="WD56" s="14"/>
      <c r="WE56" s="14"/>
      <c r="WF56" s="14"/>
      <c r="WG56" s="14"/>
      <c r="WH56" s="14"/>
      <c r="WI56" s="14"/>
      <c r="WJ56" s="14"/>
      <c r="WK56" s="14"/>
      <c r="WL56" s="14"/>
      <c r="WM56" s="14"/>
      <c r="WN56" s="14"/>
      <c r="WO56" s="14"/>
      <c r="WP56" s="14"/>
      <c r="WQ56" s="14"/>
      <c r="WR56" s="14"/>
      <c r="WS56" s="14"/>
      <c r="WT56" s="14"/>
      <c r="WU56" s="14"/>
      <c r="WV56" s="14"/>
      <c r="WW56" s="14"/>
      <c r="WX56" s="14"/>
      <c r="WY56" s="14"/>
      <c r="WZ56" s="14"/>
      <c r="XA56" s="14"/>
      <c r="XB56" s="14"/>
      <c r="XC56" s="14"/>
      <c r="XD56" s="14"/>
      <c r="XE56" s="14"/>
      <c r="XF56" s="14"/>
      <c r="XG56" s="14"/>
      <c r="XH56" s="14"/>
      <c r="XI56" s="14"/>
      <c r="XJ56" s="14"/>
      <c r="XK56" s="14"/>
      <c r="XL56" s="14"/>
      <c r="XM56" s="14"/>
      <c r="XN56" s="14"/>
      <c r="XO56" s="14"/>
      <c r="XP56" s="14"/>
      <c r="XQ56" s="14"/>
      <c r="XR56" s="14"/>
      <c r="XS56" s="14"/>
      <c r="XT56" s="14"/>
      <c r="XU56" s="14"/>
      <c r="XV56" s="14"/>
      <c r="XW56" s="14"/>
      <c r="XX56" s="14"/>
      <c r="XY56" s="14"/>
      <c r="XZ56" s="14"/>
      <c r="YA56" s="14"/>
      <c r="YB56" s="14"/>
      <c r="YC56" s="14"/>
      <c r="YD56" s="14"/>
      <c r="YE56" s="14"/>
      <c r="YF56" s="14"/>
      <c r="YG56" s="14"/>
      <c r="YH56" s="14"/>
      <c r="YI56" s="14"/>
      <c r="YJ56" s="14"/>
      <c r="YK56" s="14"/>
      <c r="YL56" s="14"/>
      <c r="YM56" s="14"/>
      <c r="YN56" s="14"/>
      <c r="YO56" s="14"/>
      <c r="YP56" s="14"/>
      <c r="YQ56" s="14"/>
      <c r="YR56" s="14"/>
      <c r="YS56" s="14"/>
      <c r="YT56" s="14"/>
      <c r="YU56" s="14"/>
      <c r="YV56" s="14"/>
      <c r="YW56" s="14"/>
      <c r="YX56" s="14"/>
      <c r="YY56" s="14"/>
      <c r="YZ56" s="14"/>
      <c r="ZA56" s="14"/>
      <c r="ZB56" s="14"/>
      <c r="ZC56" s="14"/>
      <c r="ZD56" s="14"/>
      <c r="ZE56" s="14"/>
      <c r="ZF56" s="14"/>
      <c r="ZG56" s="14"/>
      <c r="ZH56" s="14"/>
      <c r="ZI56" s="14"/>
      <c r="ZJ56" s="14"/>
      <c r="ZK56" s="14"/>
      <c r="ZL56" s="14"/>
      <c r="ZM56" s="14"/>
      <c r="ZN56" s="14"/>
      <c r="ZO56" s="14"/>
      <c r="ZP56" s="14"/>
      <c r="ZQ56" s="14"/>
      <c r="ZR56" s="14"/>
      <c r="ZS56" s="14"/>
      <c r="ZT56" s="14"/>
      <c r="ZU56" s="14"/>
      <c r="ZV56" s="14"/>
      <c r="ZW56" s="14"/>
      <c r="ZX56" s="14"/>
      <c r="ZY56" s="14"/>
      <c r="ZZ56" s="14"/>
      <c r="AAA56" s="14"/>
      <c r="AAB56" s="14"/>
    </row>
    <row r="57" spans="1:704" s="13" customFormat="1" ht="16.149999999999999" customHeight="1" x14ac:dyDescent="0.2">
      <c r="A57" s="33"/>
      <c r="B57" s="92"/>
      <c r="C57" s="38" t="s">
        <v>3</v>
      </c>
      <c r="D57" s="39">
        <f t="shared" si="15"/>
        <v>6.52</v>
      </c>
      <c r="E57" s="41">
        <v>6.52</v>
      </c>
      <c r="F57" s="41"/>
      <c r="G57" s="41"/>
      <c r="H57" s="41"/>
      <c r="I57" s="26"/>
      <c r="J57" s="26"/>
      <c r="K57" s="26"/>
      <c r="L57" s="26"/>
      <c r="M57" s="26"/>
      <c r="N57" s="26"/>
      <c r="O57" s="26"/>
      <c r="P57" s="26"/>
      <c r="Q57" s="26"/>
      <c r="R57" s="21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  <c r="IW57" s="14"/>
      <c r="IX57" s="14"/>
      <c r="IY57" s="14"/>
      <c r="IZ57" s="14"/>
      <c r="JA57" s="14"/>
      <c r="JB57" s="14"/>
      <c r="JC57" s="14"/>
      <c r="JD57" s="14"/>
      <c r="JE57" s="14"/>
      <c r="JF57" s="14"/>
      <c r="JG57" s="14"/>
      <c r="JH57" s="14"/>
      <c r="JI57" s="14"/>
      <c r="JJ57" s="14"/>
      <c r="JK57" s="14"/>
      <c r="JL57" s="14"/>
      <c r="JM57" s="14"/>
      <c r="JN57" s="14"/>
      <c r="JO57" s="14"/>
      <c r="JP57" s="14"/>
      <c r="JQ57" s="14"/>
      <c r="JR57" s="14"/>
      <c r="JS57" s="14"/>
      <c r="JT57" s="14"/>
      <c r="JU57" s="14"/>
      <c r="JV57" s="14"/>
      <c r="JW57" s="14"/>
      <c r="JX57" s="14"/>
      <c r="JY57" s="14"/>
      <c r="JZ57" s="14"/>
      <c r="KA57" s="14"/>
      <c r="KB57" s="14"/>
      <c r="KC57" s="14"/>
      <c r="KD57" s="14"/>
      <c r="KE57" s="14"/>
      <c r="KF57" s="14"/>
      <c r="KG57" s="14"/>
      <c r="KH57" s="14"/>
      <c r="KI57" s="14"/>
      <c r="KJ57" s="14"/>
      <c r="KK57" s="14"/>
      <c r="KL57" s="14"/>
      <c r="KM57" s="14"/>
      <c r="KN57" s="14"/>
      <c r="KO57" s="14"/>
      <c r="KP57" s="14"/>
      <c r="KQ57" s="14"/>
      <c r="KR57" s="14"/>
      <c r="KS57" s="14"/>
      <c r="KT57" s="14"/>
      <c r="KU57" s="14"/>
      <c r="KV57" s="14"/>
      <c r="KW57" s="14"/>
      <c r="KX57" s="14"/>
      <c r="KY57" s="14"/>
      <c r="KZ57" s="14"/>
      <c r="LA57" s="14"/>
      <c r="LB57" s="14"/>
      <c r="LC57" s="14"/>
      <c r="LD57" s="14"/>
      <c r="LE57" s="14"/>
      <c r="LF57" s="14"/>
      <c r="LG57" s="14"/>
      <c r="LH57" s="14"/>
      <c r="LI57" s="14"/>
      <c r="LJ57" s="14"/>
      <c r="LK57" s="14"/>
      <c r="LL57" s="14"/>
      <c r="LM57" s="14"/>
      <c r="LN57" s="14"/>
      <c r="LO57" s="14"/>
      <c r="LP57" s="14"/>
      <c r="LQ57" s="14"/>
      <c r="LR57" s="14"/>
      <c r="LS57" s="14"/>
      <c r="LT57" s="14"/>
      <c r="LU57" s="14"/>
      <c r="LV57" s="14"/>
      <c r="LW57" s="14"/>
      <c r="LX57" s="14"/>
      <c r="LY57" s="14"/>
      <c r="LZ57" s="14"/>
      <c r="MA57" s="14"/>
      <c r="MB57" s="14"/>
      <c r="MC57" s="14"/>
      <c r="MD57" s="14"/>
      <c r="ME57" s="14"/>
      <c r="MF57" s="14"/>
      <c r="MG57" s="14"/>
      <c r="MH57" s="14"/>
      <c r="MI57" s="14"/>
      <c r="MJ57" s="14"/>
      <c r="MK57" s="14"/>
      <c r="ML57" s="14"/>
      <c r="MM57" s="14"/>
      <c r="MN57" s="14"/>
      <c r="MO57" s="14"/>
      <c r="MP57" s="14"/>
      <c r="MQ57" s="14"/>
      <c r="MR57" s="14"/>
      <c r="MS57" s="14"/>
      <c r="MT57" s="14"/>
      <c r="MU57" s="14"/>
      <c r="MV57" s="14"/>
      <c r="MW57" s="14"/>
      <c r="MX57" s="14"/>
      <c r="MY57" s="14"/>
      <c r="MZ57" s="14"/>
      <c r="NA57" s="14"/>
      <c r="NB57" s="14"/>
      <c r="NC57" s="14"/>
      <c r="ND57" s="14"/>
      <c r="NE57" s="14"/>
      <c r="NF57" s="14"/>
      <c r="NG57" s="14"/>
      <c r="NH57" s="14"/>
      <c r="NI57" s="14"/>
      <c r="NJ57" s="14"/>
      <c r="NK57" s="14"/>
      <c r="NL57" s="14"/>
      <c r="NM57" s="14"/>
      <c r="NN57" s="14"/>
      <c r="NO57" s="14"/>
      <c r="NP57" s="14"/>
      <c r="NQ57" s="14"/>
      <c r="NR57" s="14"/>
      <c r="NS57" s="14"/>
      <c r="NT57" s="14"/>
      <c r="NU57" s="14"/>
      <c r="NV57" s="14"/>
      <c r="NW57" s="14"/>
      <c r="NX57" s="14"/>
      <c r="NY57" s="14"/>
      <c r="NZ57" s="14"/>
      <c r="OA57" s="14"/>
      <c r="OB57" s="14"/>
      <c r="OC57" s="14"/>
      <c r="OD57" s="14"/>
      <c r="OE57" s="14"/>
      <c r="OF57" s="14"/>
      <c r="OG57" s="14"/>
      <c r="OH57" s="14"/>
      <c r="OI57" s="14"/>
      <c r="OJ57" s="14"/>
      <c r="OK57" s="14"/>
      <c r="OL57" s="14"/>
      <c r="OM57" s="14"/>
      <c r="ON57" s="14"/>
      <c r="OO57" s="14"/>
      <c r="OP57" s="14"/>
      <c r="OQ57" s="14"/>
      <c r="OR57" s="14"/>
      <c r="OS57" s="14"/>
      <c r="OT57" s="14"/>
      <c r="OU57" s="14"/>
      <c r="OV57" s="14"/>
      <c r="OW57" s="14"/>
      <c r="OX57" s="14"/>
      <c r="OY57" s="14"/>
      <c r="OZ57" s="14"/>
      <c r="PA57" s="14"/>
      <c r="PB57" s="14"/>
      <c r="PC57" s="14"/>
      <c r="PD57" s="14"/>
      <c r="PE57" s="14"/>
      <c r="PF57" s="14"/>
      <c r="PG57" s="14"/>
      <c r="PH57" s="14"/>
      <c r="PI57" s="14"/>
      <c r="PJ57" s="14"/>
      <c r="PK57" s="14"/>
      <c r="PL57" s="14"/>
      <c r="PM57" s="14"/>
      <c r="PN57" s="14"/>
      <c r="PO57" s="14"/>
      <c r="PP57" s="14"/>
      <c r="PQ57" s="14"/>
      <c r="PR57" s="14"/>
      <c r="PS57" s="14"/>
      <c r="PT57" s="14"/>
      <c r="PU57" s="14"/>
      <c r="PV57" s="14"/>
      <c r="PW57" s="14"/>
      <c r="PX57" s="14"/>
      <c r="PY57" s="14"/>
      <c r="PZ57" s="14"/>
      <c r="QA57" s="14"/>
      <c r="QB57" s="14"/>
      <c r="QC57" s="14"/>
      <c r="QD57" s="14"/>
      <c r="QE57" s="14"/>
      <c r="QF57" s="14"/>
      <c r="QG57" s="14"/>
      <c r="QH57" s="14"/>
      <c r="QI57" s="14"/>
      <c r="QJ57" s="14"/>
      <c r="QK57" s="14"/>
      <c r="QL57" s="14"/>
      <c r="QM57" s="14"/>
      <c r="QN57" s="14"/>
      <c r="QO57" s="14"/>
      <c r="QP57" s="14"/>
      <c r="QQ57" s="14"/>
      <c r="QR57" s="14"/>
      <c r="QS57" s="14"/>
      <c r="QT57" s="14"/>
      <c r="QU57" s="14"/>
      <c r="QV57" s="14"/>
      <c r="QW57" s="14"/>
      <c r="QX57" s="14"/>
      <c r="QY57" s="14"/>
      <c r="QZ57" s="14"/>
      <c r="RA57" s="14"/>
      <c r="RB57" s="14"/>
      <c r="RC57" s="14"/>
      <c r="RD57" s="14"/>
      <c r="RE57" s="14"/>
      <c r="RF57" s="14"/>
      <c r="RG57" s="14"/>
      <c r="RH57" s="14"/>
      <c r="RI57" s="14"/>
      <c r="RJ57" s="14"/>
      <c r="RK57" s="14"/>
      <c r="RL57" s="14"/>
      <c r="RM57" s="14"/>
      <c r="RN57" s="14"/>
      <c r="RO57" s="14"/>
      <c r="RP57" s="14"/>
      <c r="RQ57" s="14"/>
      <c r="RR57" s="14"/>
      <c r="RS57" s="14"/>
      <c r="RT57" s="14"/>
      <c r="RU57" s="14"/>
      <c r="RV57" s="14"/>
      <c r="RW57" s="14"/>
      <c r="RX57" s="14"/>
      <c r="RY57" s="14"/>
      <c r="RZ57" s="14"/>
      <c r="SA57" s="14"/>
      <c r="SB57" s="14"/>
      <c r="SC57" s="14"/>
      <c r="SD57" s="14"/>
      <c r="SE57" s="14"/>
      <c r="SF57" s="14"/>
      <c r="SG57" s="14"/>
      <c r="SH57" s="14"/>
      <c r="SI57" s="14"/>
      <c r="SJ57" s="14"/>
      <c r="SK57" s="14"/>
      <c r="SL57" s="14"/>
      <c r="SM57" s="14"/>
      <c r="SN57" s="14"/>
      <c r="SO57" s="14"/>
      <c r="SP57" s="14"/>
      <c r="SQ57" s="14"/>
      <c r="SR57" s="14"/>
      <c r="SS57" s="14"/>
      <c r="ST57" s="14"/>
      <c r="SU57" s="14"/>
      <c r="SV57" s="14"/>
      <c r="SW57" s="14"/>
      <c r="SX57" s="14"/>
      <c r="SY57" s="14"/>
      <c r="SZ57" s="14"/>
      <c r="TA57" s="14"/>
      <c r="TB57" s="14"/>
      <c r="TC57" s="14"/>
      <c r="TD57" s="14"/>
      <c r="TE57" s="14"/>
      <c r="TF57" s="14"/>
      <c r="TG57" s="14"/>
      <c r="TH57" s="14"/>
      <c r="TI57" s="14"/>
      <c r="TJ57" s="14"/>
      <c r="TK57" s="14"/>
      <c r="TL57" s="14"/>
      <c r="TM57" s="14"/>
      <c r="TN57" s="14"/>
      <c r="TO57" s="14"/>
      <c r="TP57" s="14"/>
      <c r="TQ57" s="14"/>
      <c r="TR57" s="14"/>
      <c r="TS57" s="14"/>
      <c r="TT57" s="14"/>
      <c r="TU57" s="14"/>
      <c r="TV57" s="14"/>
      <c r="TW57" s="14"/>
      <c r="TX57" s="14"/>
      <c r="TY57" s="14"/>
      <c r="TZ57" s="14"/>
      <c r="UA57" s="14"/>
      <c r="UB57" s="14"/>
      <c r="UC57" s="14"/>
      <c r="UD57" s="14"/>
      <c r="UE57" s="14"/>
      <c r="UF57" s="14"/>
      <c r="UG57" s="14"/>
      <c r="UH57" s="14"/>
      <c r="UI57" s="14"/>
      <c r="UJ57" s="14"/>
      <c r="UK57" s="14"/>
      <c r="UL57" s="14"/>
      <c r="UM57" s="14"/>
      <c r="UN57" s="14"/>
      <c r="UO57" s="14"/>
      <c r="UP57" s="14"/>
      <c r="UQ57" s="14"/>
      <c r="UR57" s="14"/>
      <c r="US57" s="14"/>
      <c r="UT57" s="14"/>
      <c r="UU57" s="14"/>
      <c r="UV57" s="14"/>
      <c r="UW57" s="14"/>
      <c r="UX57" s="14"/>
      <c r="UY57" s="14"/>
      <c r="UZ57" s="14"/>
      <c r="VA57" s="14"/>
      <c r="VB57" s="14"/>
      <c r="VC57" s="14"/>
      <c r="VD57" s="14"/>
      <c r="VE57" s="14"/>
      <c r="VF57" s="14"/>
      <c r="VG57" s="14"/>
      <c r="VH57" s="14"/>
      <c r="VI57" s="14"/>
      <c r="VJ57" s="14"/>
      <c r="VK57" s="14"/>
      <c r="VL57" s="14"/>
      <c r="VM57" s="14"/>
      <c r="VN57" s="14"/>
      <c r="VO57" s="14"/>
      <c r="VP57" s="14"/>
      <c r="VQ57" s="14"/>
      <c r="VR57" s="14"/>
      <c r="VS57" s="14"/>
      <c r="VT57" s="14"/>
      <c r="VU57" s="14"/>
      <c r="VV57" s="14"/>
      <c r="VW57" s="14"/>
      <c r="VX57" s="14"/>
      <c r="VY57" s="14"/>
      <c r="VZ57" s="14"/>
      <c r="WA57" s="14"/>
      <c r="WB57" s="14"/>
      <c r="WC57" s="14"/>
      <c r="WD57" s="14"/>
      <c r="WE57" s="14"/>
      <c r="WF57" s="14"/>
      <c r="WG57" s="14"/>
      <c r="WH57" s="14"/>
      <c r="WI57" s="14"/>
      <c r="WJ57" s="14"/>
      <c r="WK57" s="14"/>
      <c r="WL57" s="14"/>
      <c r="WM57" s="14"/>
      <c r="WN57" s="14"/>
      <c r="WO57" s="14"/>
      <c r="WP57" s="14"/>
      <c r="WQ57" s="14"/>
      <c r="WR57" s="14"/>
      <c r="WS57" s="14"/>
      <c r="WT57" s="14"/>
      <c r="WU57" s="14"/>
      <c r="WV57" s="14"/>
      <c r="WW57" s="14"/>
      <c r="WX57" s="14"/>
      <c r="WY57" s="14"/>
      <c r="WZ57" s="14"/>
      <c r="XA57" s="14"/>
      <c r="XB57" s="14"/>
      <c r="XC57" s="14"/>
      <c r="XD57" s="14"/>
      <c r="XE57" s="14"/>
      <c r="XF57" s="14"/>
      <c r="XG57" s="14"/>
      <c r="XH57" s="14"/>
      <c r="XI57" s="14"/>
      <c r="XJ57" s="14"/>
      <c r="XK57" s="14"/>
      <c r="XL57" s="14"/>
      <c r="XM57" s="14"/>
      <c r="XN57" s="14"/>
      <c r="XO57" s="14"/>
      <c r="XP57" s="14"/>
      <c r="XQ57" s="14"/>
      <c r="XR57" s="14"/>
      <c r="XS57" s="14"/>
      <c r="XT57" s="14"/>
      <c r="XU57" s="14"/>
      <c r="XV57" s="14"/>
      <c r="XW57" s="14"/>
      <c r="XX57" s="14"/>
      <c r="XY57" s="14"/>
      <c r="XZ57" s="14"/>
      <c r="YA57" s="14"/>
      <c r="YB57" s="14"/>
      <c r="YC57" s="14"/>
      <c r="YD57" s="14"/>
      <c r="YE57" s="14"/>
      <c r="YF57" s="14"/>
      <c r="YG57" s="14"/>
      <c r="YH57" s="14"/>
      <c r="YI57" s="14"/>
      <c r="YJ57" s="14"/>
      <c r="YK57" s="14"/>
      <c r="YL57" s="14"/>
      <c r="YM57" s="14"/>
      <c r="YN57" s="14"/>
      <c r="YO57" s="14"/>
      <c r="YP57" s="14"/>
      <c r="YQ57" s="14"/>
      <c r="YR57" s="14"/>
      <c r="YS57" s="14"/>
      <c r="YT57" s="14"/>
      <c r="YU57" s="14"/>
      <c r="YV57" s="14"/>
      <c r="YW57" s="14"/>
      <c r="YX57" s="14"/>
      <c r="YY57" s="14"/>
      <c r="YZ57" s="14"/>
      <c r="ZA57" s="14"/>
      <c r="ZB57" s="14"/>
      <c r="ZC57" s="14"/>
      <c r="ZD57" s="14"/>
      <c r="ZE57" s="14"/>
      <c r="ZF57" s="14"/>
      <c r="ZG57" s="14"/>
      <c r="ZH57" s="14"/>
      <c r="ZI57" s="14"/>
      <c r="ZJ57" s="14"/>
      <c r="ZK57" s="14"/>
      <c r="ZL57" s="14"/>
      <c r="ZM57" s="14"/>
      <c r="ZN57" s="14"/>
      <c r="ZO57" s="14"/>
      <c r="ZP57" s="14"/>
      <c r="ZQ57" s="14"/>
      <c r="ZR57" s="14"/>
      <c r="ZS57" s="14"/>
      <c r="ZT57" s="14"/>
      <c r="ZU57" s="14"/>
      <c r="ZV57" s="14"/>
      <c r="ZW57" s="14"/>
      <c r="ZX57" s="14"/>
      <c r="ZY57" s="14"/>
      <c r="ZZ57" s="14"/>
      <c r="AAA57" s="14"/>
      <c r="AAB57" s="14"/>
    </row>
    <row r="58" spans="1:704" s="13" customFormat="1" ht="16.149999999999999" customHeight="1" x14ac:dyDescent="0.2">
      <c r="A58" s="33"/>
      <c r="B58" s="93"/>
      <c r="C58" s="38" t="s">
        <v>4</v>
      </c>
      <c r="D58" s="39">
        <f t="shared" si="15"/>
        <v>0</v>
      </c>
      <c r="E58" s="41"/>
      <c r="F58" s="41"/>
      <c r="G58" s="41"/>
      <c r="H58" s="41"/>
      <c r="I58" s="26"/>
      <c r="J58" s="26"/>
      <c r="K58" s="26"/>
      <c r="L58" s="26"/>
      <c r="M58" s="26"/>
      <c r="N58" s="26"/>
      <c r="O58" s="26"/>
      <c r="P58" s="26"/>
      <c r="Q58" s="26"/>
      <c r="R58" s="21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  <c r="FW58" s="14"/>
      <c r="FX58" s="14"/>
      <c r="FY58" s="14"/>
      <c r="FZ58" s="14"/>
      <c r="GA58" s="14"/>
      <c r="GB58" s="14"/>
      <c r="GC58" s="14"/>
      <c r="GD58" s="14"/>
      <c r="GE58" s="14"/>
      <c r="GF58" s="14"/>
      <c r="GG58" s="14"/>
      <c r="GH58" s="14"/>
      <c r="GI58" s="14"/>
      <c r="GJ58" s="14"/>
      <c r="GK58" s="14"/>
      <c r="GL58" s="14"/>
      <c r="GM58" s="14"/>
      <c r="GN58" s="14"/>
      <c r="GO58" s="14"/>
      <c r="GP58" s="14"/>
      <c r="GQ58" s="14"/>
      <c r="GR58" s="14"/>
      <c r="GS58" s="14"/>
      <c r="GT58" s="14"/>
      <c r="GU58" s="14"/>
      <c r="GV58" s="14"/>
      <c r="GW58" s="14"/>
      <c r="GX58" s="14"/>
      <c r="GY58" s="14"/>
      <c r="GZ58" s="14"/>
      <c r="HA58" s="14"/>
      <c r="HB58" s="14"/>
      <c r="HC58" s="14"/>
      <c r="HD58" s="14"/>
      <c r="HE58" s="14"/>
      <c r="HF58" s="14"/>
      <c r="HG58" s="14"/>
      <c r="HH58" s="14"/>
      <c r="HI58" s="14"/>
      <c r="HJ58" s="14"/>
      <c r="HK58" s="14"/>
      <c r="HL58" s="14"/>
      <c r="HM58" s="14"/>
      <c r="HN58" s="14"/>
      <c r="HO58" s="14"/>
      <c r="HP58" s="14"/>
      <c r="HQ58" s="14"/>
      <c r="HR58" s="14"/>
      <c r="HS58" s="14"/>
      <c r="HT58" s="14"/>
      <c r="HU58" s="14"/>
      <c r="HV58" s="14"/>
      <c r="HW58" s="14"/>
      <c r="HX58" s="14"/>
      <c r="HY58" s="14"/>
      <c r="HZ58" s="14"/>
      <c r="IA58" s="14"/>
      <c r="IB58" s="14"/>
      <c r="IC58" s="14"/>
      <c r="ID58" s="14"/>
      <c r="IE58" s="14"/>
      <c r="IF58" s="14"/>
      <c r="IG58" s="14"/>
      <c r="IH58" s="14"/>
      <c r="II58" s="14"/>
      <c r="IJ58" s="14"/>
      <c r="IK58" s="14"/>
      <c r="IL58" s="14"/>
      <c r="IM58" s="14"/>
      <c r="IN58" s="14"/>
      <c r="IO58" s="14"/>
      <c r="IP58" s="14"/>
      <c r="IQ58" s="14"/>
      <c r="IR58" s="14"/>
      <c r="IS58" s="14"/>
      <c r="IT58" s="14"/>
      <c r="IU58" s="14"/>
      <c r="IV58" s="14"/>
      <c r="IW58" s="14"/>
      <c r="IX58" s="14"/>
      <c r="IY58" s="14"/>
      <c r="IZ58" s="14"/>
      <c r="JA58" s="14"/>
      <c r="JB58" s="14"/>
      <c r="JC58" s="14"/>
      <c r="JD58" s="14"/>
      <c r="JE58" s="14"/>
      <c r="JF58" s="14"/>
      <c r="JG58" s="14"/>
      <c r="JH58" s="14"/>
      <c r="JI58" s="14"/>
      <c r="JJ58" s="14"/>
      <c r="JK58" s="14"/>
      <c r="JL58" s="14"/>
      <c r="JM58" s="14"/>
      <c r="JN58" s="14"/>
      <c r="JO58" s="14"/>
      <c r="JP58" s="14"/>
      <c r="JQ58" s="14"/>
      <c r="JR58" s="14"/>
      <c r="JS58" s="14"/>
      <c r="JT58" s="14"/>
      <c r="JU58" s="14"/>
      <c r="JV58" s="14"/>
      <c r="JW58" s="14"/>
      <c r="JX58" s="14"/>
      <c r="JY58" s="14"/>
      <c r="JZ58" s="14"/>
      <c r="KA58" s="14"/>
      <c r="KB58" s="14"/>
      <c r="KC58" s="14"/>
      <c r="KD58" s="14"/>
      <c r="KE58" s="14"/>
      <c r="KF58" s="14"/>
      <c r="KG58" s="14"/>
      <c r="KH58" s="14"/>
      <c r="KI58" s="14"/>
      <c r="KJ58" s="14"/>
      <c r="KK58" s="14"/>
      <c r="KL58" s="14"/>
      <c r="KM58" s="14"/>
      <c r="KN58" s="14"/>
      <c r="KO58" s="14"/>
      <c r="KP58" s="14"/>
      <c r="KQ58" s="14"/>
      <c r="KR58" s="14"/>
      <c r="KS58" s="14"/>
      <c r="KT58" s="14"/>
      <c r="KU58" s="14"/>
      <c r="KV58" s="14"/>
      <c r="KW58" s="14"/>
      <c r="KX58" s="14"/>
      <c r="KY58" s="14"/>
      <c r="KZ58" s="14"/>
      <c r="LA58" s="14"/>
      <c r="LB58" s="14"/>
      <c r="LC58" s="14"/>
      <c r="LD58" s="14"/>
      <c r="LE58" s="14"/>
      <c r="LF58" s="14"/>
      <c r="LG58" s="14"/>
      <c r="LH58" s="14"/>
      <c r="LI58" s="14"/>
      <c r="LJ58" s="14"/>
      <c r="LK58" s="14"/>
      <c r="LL58" s="14"/>
      <c r="LM58" s="14"/>
      <c r="LN58" s="14"/>
      <c r="LO58" s="14"/>
      <c r="LP58" s="14"/>
      <c r="LQ58" s="14"/>
      <c r="LR58" s="14"/>
      <c r="LS58" s="14"/>
      <c r="LT58" s="14"/>
      <c r="LU58" s="14"/>
      <c r="LV58" s="14"/>
      <c r="LW58" s="14"/>
      <c r="LX58" s="14"/>
      <c r="LY58" s="14"/>
      <c r="LZ58" s="14"/>
      <c r="MA58" s="14"/>
      <c r="MB58" s="14"/>
      <c r="MC58" s="14"/>
      <c r="MD58" s="14"/>
      <c r="ME58" s="14"/>
      <c r="MF58" s="14"/>
      <c r="MG58" s="14"/>
      <c r="MH58" s="14"/>
      <c r="MI58" s="14"/>
      <c r="MJ58" s="14"/>
      <c r="MK58" s="14"/>
      <c r="ML58" s="14"/>
      <c r="MM58" s="14"/>
      <c r="MN58" s="14"/>
      <c r="MO58" s="14"/>
      <c r="MP58" s="14"/>
      <c r="MQ58" s="14"/>
      <c r="MR58" s="14"/>
      <c r="MS58" s="14"/>
      <c r="MT58" s="14"/>
      <c r="MU58" s="14"/>
      <c r="MV58" s="14"/>
      <c r="MW58" s="14"/>
      <c r="MX58" s="14"/>
      <c r="MY58" s="14"/>
      <c r="MZ58" s="14"/>
      <c r="NA58" s="14"/>
      <c r="NB58" s="14"/>
      <c r="NC58" s="14"/>
      <c r="ND58" s="14"/>
      <c r="NE58" s="14"/>
      <c r="NF58" s="14"/>
      <c r="NG58" s="14"/>
      <c r="NH58" s="14"/>
      <c r="NI58" s="14"/>
      <c r="NJ58" s="14"/>
      <c r="NK58" s="14"/>
      <c r="NL58" s="14"/>
      <c r="NM58" s="14"/>
      <c r="NN58" s="14"/>
      <c r="NO58" s="14"/>
      <c r="NP58" s="14"/>
      <c r="NQ58" s="14"/>
      <c r="NR58" s="14"/>
      <c r="NS58" s="14"/>
      <c r="NT58" s="14"/>
      <c r="NU58" s="14"/>
      <c r="NV58" s="14"/>
      <c r="NW58" s="14"/>
      <c r="NX58" s="14"/>
      <c r="NY58" s="14"/>
      <c r="NZ58" s="14"/>
      <c r="OA58" s="14"/>
      <c r="OB58" s="14"/>
      <c r="OC58" s="14"/>
      <c r="OD58" s="14"/>
      <c r="OE58" s="14"/>
      <c r="OF58" s="14"/>
      <c r="OG58" s="14"/>
      <c r="OH58" s="14"/>
      <c r="OI58" s="14"/>
      <c r="OJ58" s="14"/>
      <c r="OK58" s="14"/>
      <c r="OL58" s="14"/>
      <c r="OM58" s="14"/>
      <c r="ON58" s="14"/>
      <c r="OO58" s="14"/>
      <c r="OP58" s="14"/>
      <c r="OQ58" s="14"/>
      <c r="OR58" s="14"/>
      <c r="OS58" s="14"/>
      <c r="OT58" s="14"/>
      <c r="OU58" s="14"/>
      <c r="OV58" s="14"/>
      <c r="OW58" s="14"/>
      <c r="OX58" s="14"/>
      <c r="OY58" s="14"/>
      <c r="OZ58" s="14"/>
      <c r="PA58" s="14"/>
      <c r="PB58" s="14"/>
      <c r="PC58" s="14"/>
      <c r="PD58" s="14"/>
      <c r="PE58" s="14"/>
      <c r="PF58" s="14"/>
      <c r="PG58" s="14"/>
      <c r="PH58" s="14"/>
      <c r="PI58" s="14"/>
      <c r="PJ58" s="14"/>
      <c r="PK58" s="14"/>
      <c r="PL58" s="14"/>
      <c r="PM58" s="14"/>
      <c r="PN58" s="14"/>
      <c r="PO58" s="14"/>
      <c r="PP58" s="14"/>
      <c r="PQ58" s="14"/>
      <c r="PR58" s="14"/>
      <c r="PS58" s="14"/>
      <c r="PT58" s="14"/>
      <c r="PU58" s="14"/>
      <c r="PV58" s="14"/>
      <c r="PW58" s="14"/>
      <c r="PX58" s="14"/>
      <c r="PY58" s="14"/>
      <c r="PZ58" s="14"/>
      <c r="QA58" s="14"/>
      <c r="QB58" s="14"/>
      <c r="QC58" s="14"/>
      <c r="QD58" s="14"/>
      <c r="QE58" s="14"/>
      <c r="QF58" s="14"/>
      <c r="QG58" s="14"/>
      <c r="QH58" s="14"/>
      <c r="QI58" s="14"/>
      <c r="QJ58" s="14"/>
      <c r="QK58" s="14"/>
      <c r="QL58" s="14"/>
      <c r="QM58" s="14"/>
      <c r="QN58" s="14"/>
      <c r="QO58" s="14"/>
      <c r="QP58" s="14"/>
      <c r="QQ58" s="14"/>
      <c r="QR58" s="14"/>
      <c r="QS58" s="14"/>
      <c r="QT58" s="14"/>
      <c r="QU58" s="14"/>
      <c r="QV58" s="14"/>
      <c r="QW58" s="14"/>
      <c r="QX58" s="14"/>
      <c r="QY58" s="14"/>
      <c r="QZ58" s="14"/>
      <c r="RA58" s="14"/>
      <c r="RB58" s="14"/>
      <c r="RC58" s="14"/>
      <c r="RD58" s="14"/>
      <c r="RE58" s="14"/>
      <c r="RF58" s="14"/>
      <c r="RG58" s="14"/>
      <c r="RH58" s="14"/>
      <c r="RI58" s="14"/>
      <c r="RJ58" s="14"/>
      <c r="RK58" s="14"/>
      <c r="RL58" s="14"/>
      <c r="RM58" s="14"/>
      <c r="RN58" s="14"/>
      <c r="RO58" s="14"/>
      <c r="RP58" s="14"/>
      <c r="RQ58" s="14"/>
      <c r="RR58" s="14"/>
      <c r="RS58" s="14"/>
      <c r="RT58" s="14"/>
      <c r="RU58" s="14"/>
      <c r="RV58" s="14"/>
      <c r="RW58" s="14"/>
      <c r="RX58" s="14"/>
      <c r="RY58" s="14"/>
      <c r="RZ58" s="14"/>
      <c r="SA58" s="14"/>
      <c r="SB58" s="14"/>
      <c r="SC58" s="14"/>
      <c r="SD58" s="14"/>
      <c r="SE58" s="14"/>
      <c r="SF58" s="14"/>
      <c r="SG58" s="14"/>
      <c r="SH58" s="14"/>
      <c r="SI58" s="14"/>
      <c r="SJ58" s="14"/>
      <c r="SK58" s="14"/>
      <c r="SL58" s="14"/>
      <c r="SM58" s="14"/>
      <c r="SN58" s="14"/>
      <c r="SO58" s="14"/>
      <c r="SP58" s="14"/>
      <c r="SQ58" s="14"/>
      <c r="SR58" s="14"/>
      <c r="SS58" s="14"/>
      <c r="ST58" s="14"/>
      <c r="SU58" s="14"/>
      <c r="SV58" s="14"/>
      <c r="SW58" s="14"/>
      <c r="SX58" s="14"/>
      <c r="SY58" s="14"/>
      <c r="SZ58" s="14"/>
      <c r="TA58" s="14"/>
      <c r="TB58" s="14"/>
      <c r="TC58" s="14"/>
      <c r="TD58" s="14"/>
      <c r="TE58" s="14"/>
      <c r="TF58" s="14"/>
      <c r="TG58" s="14"/>
      <c r="TH58" s="14"/>
      <c r="TI58" s="14"/>
      <c r="TJ58" s="14"/>
      <c r="TK58" s="14"/>
      <c r="TL58" s="14"/>
      <c r="TM58" s="14"/>
      <c r="TN58" s="14"/>
      <c r="TO58" s="14"/>
      <c r="TP58" s="14"/>
      <c r="TQ58" s="14"/>
      <c r="TR58" s="14"/>
      <c r="TS58" s="14"/>
      <c r="TT58" s="14"/>
      <c r="TU58" s="14"/>
      <c r="TV58" s="14"/>
      <c r="TW58" s="14"/>
      <c r="TX58" s="14"/>
      <c r="TY58" s="14"/>
      <c r="TZ58" s="14"/>
      <c r="UA58" s="14"/>
      <c r="UB58" s="14"/>
      <c r="UC58" s="14"/>
      <c r="UD58" s="14"/>
      <c r="UE58" s="14"/>
      <c r="UF58" s="14"/>
      <c r="UG58" s="14"/>
      <c r="UH58" s="14"/>
      <c r="UI58" s="14"/>
      <c r="UJ58" s="14"/>
      <c r="UK58" s="14"/>
      <c r="UL58" s="14"/>
      <c r="UM58" s="14"/>
      <c r="UN58" s="14"/>
      <c r="UO58" s="14"/>
      <c r="UP58" s="14"/>
      <c r="UQ58" s="14"/>
      <c r="UR58" s="14"/>
      <c r="US58" s="14"/>
      <c r="UT58" s="14"/>
      <c r="UU58" s="14"/>
      <c r="UV58" s="14"/>
      <c r="UW58" s="14"/>
      <c r="UX58" s="14"/>
      <c r="UY58" s="14"/>
      <c r="UZ58" s="14"/>
      <c r="VA58" s="14"/>
      <c r="VB58" s="14"/>
      <c r="VC58" s="14"/>
      <c r="VD58" s="14"/>
      <c r="VE58" s="14"/>
      <c r="VF58" s="14"/>
      <c r="VG58" s="14"/>
      <c r="VH58" s="14"/>
      <c r="VI58" s="14"/>
      <c r="VJ58" s="14"/>
      <c r="VK58" s="14"/>
      <c r="VL58" s="14"/>
      <c r="VM58" s="14"/>
      <c r="VN58" s="14"/>
      <c r="VO58" s="14"/>
      <c r="VP58" s="14"/>
      <c r="VQ58" s="14"/>
      <c r="VR58" s="14"/>
      <c r="VS58" s="14"/>
      <c r="VT58" s="14"/>
      <c r="VU58" s="14"/>
      <c r="VV58" s="14"/>
      <c r="VW58" s="14"/>
      <c r="VX58" s="14"/>
      <c r="VY58" s="14"/>
      <c r="VZ58" s="14"/>
      <c r="WA58" s="14"/>
      <c r="WB58" s="14"/>
      <c r="WC58" s="14"/>
      <c r="WD58" s="14"/>
      <c r="WE58" s="14"/>
      <c r="WF58" s="14"/>
      <c r="WG58" s="14"/>
      <c r="WH58" s="14"/>
      <c r="WI58" s="14"/>
      <c r="WJ58" s="14"/>
      <c r="WK58" s="14"/>
      <c r="WL58" s="14"/>
      <c r="WM58" s="14"/>
      <c r="WN58" s="14"/>
      <c r="WO58" s="14"/>
      <c r="WP58" s="14"/>
      <c r="WQ58" s="14"/>
      <c r="WR58" s="14"/>
      <c r="WS58" s="14"/>
      <c r="WT58" s="14"/>
      <c r="WU58" s="14"/>
      <c r="WV58" s="14"/>
      <c r="WW58" s="14"/>
      <c r="WX58" s="14"/>
      <c r="WY58" s="14"/>
      <c r="WZ58" s="14"/>
      <c r="XA58" s="14"/>
      <c r="XB58" s="14"/>
      <c r="XC58" s="14"/>
      <c r="XD58" s="14"/>
      <c r="XE58" s="14"/>
      <c r="XF58" s="14"/>
      <c r="XG58" s="14"/>
      <c r="XH58" s="14"/>
      <c r="XI58" s="14"/>
      <c r="XJ58" s="14"/>
      <c r="XK58" s="14"/>
      <c r="XL58" s="14"/>
      <c r="XM58" s="14"/>
      <c r="XN58" s="14"/>
      <c r="XO58" s="14"/>
      <c r="XP58" s="14"/>
      <c r="XQ58" s="14"/>
      <c r="XR58" s="14"/>
      <c r="XS58" s="14"/>
      <c r="XT58" s="14"/>
      <c r="XU58" s="14"/>
      <c r="XV58" s="14"/>
      <c r="XW58" s="14"/>
      <c r="XX58" s="14"/>
      <c r="XY58" s="14"/>
      <c r="XZ58" s="14"/>
      <c r="YA58" s="14"/>
      <c r="YB58" s="14"/>
      <c r="YC58" s="14"/>
      <c r="YD58" s="14"/>
      <c r="YE58" s="14"/>
      <c r="YF58" s="14"/>
      <c r="YG58" s="14"/>
      <c r="YH58" s="14"/>
      <c r="YI58" s="14"/>
      <c r="YJ58" s="14"/>
      <c r="YK58" s="14"/>
      <c r="YL58" s="14"/>
      <c r="YM58" s="14"/>
      <c r="YN58" s="14"/>
      <c r="YO58" s="14"/>
      <c r="YP58" s="14"/>
      <c r="YQ58" s="14"/>
      <c r="YR58" s="14"/>
      <c r="YS58" s="14"/>
      <c r="YT58" s="14"/>
      <c r="YU58" s="14"/>
      <c r="YV58" s="14"/>
      <c r="YW58" s="14"/>
      <c r="YX58" s="14"/>
      <c r="YY58" s="14"/>
      <c r="YZ58" s="14"/>
      <c r="ZA58" s="14"/>
      <c r="ZB58" s="14"/>
      <c r="ZC58" s="14"/>
      <c r="ZD58" s="14"/>
      <c r="ZE58" s="14"/>
      <c r="ZF58" s="14"/>
      <c r="ZG58" s="14"/>
      <c r="ZH58" s="14"/>
      <c r="ZI58" s="14"/>
      <c r="ZJ58" s="14"/>
      <c r="ZK58" s="14"/>
      <c r="ZL58" s="14"/>
      <c r="ZM58" s="14"/>
      <c r="ZN58" s="14"/>
      <c r="ZO58" s="14"/>
      <c r="ZP58" s="14"/>
      <c r="ZQ58" s="14"/>
      <c r="ZR58" s="14"/>
      <c r="ZS58" s="14"/>
      <c r="ZT58" s="14"/>
      <c r="ZU58" s="14"/>
      <c r="ZV58" s="14"/>
      <c r="ZW58" s="14"/>
      <c r="ZX58" s="14"/>
      <c r="ZY58" s="14"/>
      <c r="ZZ58" s="14"/>
      <c r="AAA58" s="14"/>
      <c r="AAB58" s="14"/>
    </row>
    <row r="59" spans="1:704" s="13" customFormat="1" ht="16.149999999999999" customHeight="1" x14ac:dyDescent="0.2">
      <c r="A59" s="33"/>
      <c r="B59" s="91" t="s">
        <v>118</v>
      </c>
      <c r="C59" s="37" t="s">
        <v>1</v>
      </c>
      <c r="D59" s="39">
        <f t="shared" si="15"/>
        <v>1912.99999</v>
      </c>
      <c r="E59" s="40">
        <f t="shared" ref="E59" si="17">E61+E60</f>
        <v>48.869990000000001</v>
      </c>
      <c r="F59" s="40">
        <v>177.26</v>
      </c>
      <c r="G59" s="40">
        <v>251.35</v>
      </c>
      <c r="H59" s="40">
        <v>1435.52</v>
      </c>
      <c r="I59" s="26"/>
      <c r="J59" s="26"/>
      <c r="K59" s="26"/>
      <c r="L59" s="26"/>
      <c r="M59" s="26"/>
      <c r="N59" s="26"/>
      <c r="O59" s="26"/>
      <c r="P59" s="26"/>
      <c r="Q59" s="26"/>
      <c r="R59" s="21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  <c r="IR59" s="14"/>
      <c r="IS59" s="14"/>
      <c r="IT59" s="14"/>
      <c r="IU59" s="14"/>
      <c r="IV59" s="14"/>
      <c r="IW59" s="14"/>
      <c r="IX59" s="14"/>
      <c r="IY59" s="14"/>
      <c r="IZ59" s="14"/>
      <c r="JA59" s="14"/>
      <c r="JB59" s="14"/>
      <c r="JC59" s="14"/>
      <c r="JD59" s="14"/>
      <c r="JE59" s="14"/>
      <c r="JF59" s="14"/>
      <c r="JG59" s="14"/>
      <c r="JH59" s="14"/>
      <c r="JI59" s="14"/>
      <c r="JJ59" s="14"/>
      <c r="JK59" s="14"/>
      <c r="JL59" s="14"/>
      <c r="JM59" s="14"/>
      <c r="JN59" s="14"/>
      <c r="JO59" s="14"/>
      <c r="JP59" s="14"/>
      <c r="JQ59" s="14"/>
      <c r="JR59" s="14"/>
      <c r="JS59" s="14"/>
      <c r="JT59" s="14"/>
      <c r="JU59" s="14"/>
      <c r="JV59" s="14"/>
      <c r="JW59" s="14"/>
      <c r="JX59" s="14"/>
      <c r="JY59" s="14"/>
      <c r="JZ59" s="14"/>
      <c r="KA59" s="14"/>
      <c r="KB59" s="14"/>
      <c r="KC59" s="14"/>
      <c r="KD59" s="14"/>
      <c r="KE59" s="14"/>
      <c r="KF59" s="14"/>
      <c r="KG59" s="14"/>
      <c r="KH59" s="14"/>
      <c r="KI59" s="14"/>
      <c r="KJ59" s="14"/>
      <c r="KK59" s="14"/>
      <c r="KL59" s="14"/>
      <c r="KM59" s="14"/>
      <c r="KN59" s="14"/>
      <c r="KO59" s="14"/>
      <c r="KP59" s="14"/>
      <c r="KQ59" s="14"/>
      <c r="KR59" s="14"/>
      <c r="KS59" s="14"/>
      <c r="KT59" s="14"/>
      <c r="KU59" s="14"/>
      <c r="KV59" s="14"/>
      <c r="KW59" s="14"/>
      <c r="KX59" s="14"/>
      <c r="KY59" s="14"/>
      <c r="KZ59" s="14"/>
      <c r="LA59" s="14"/>
      <c r="LB59" s="14"/>
      <c r="LC59" s="14"/>
      <c r="LD59" s="14"/>
      <c r="LE59" s="14"/>
      <c r="LF59" s="14"/>
      <c r="LG59" s="14"/>
      <c r="LH59" s="14"/>
      <c r="LI59" s="14"/>
      <c r="LJ59" s="14"/>
      <c r="LK59" s="14"/>
      <c r="LL59" s="14"/>
      <c r="LM59" s="14"/>
      <c r="LN59" s="14"/>
      <c r="LO59" s="14"/>
      <c r="LP59" s="14"/>
      <c r="LQ59" s="14"/>
      <c r="LR59" s="14"/>
      <c r="LS59" s="14"/>
      <c r="LT59" s="14"/>
      <c r="LU59" s="14"/>
      <c r="LV59" s="14"/>
      <c r="LW59" s="14"/>
      <c r="LX59" s="14"/>
      <c r="LY59" s="14"/>
      <c r="LZ59" s="14"/>
      <c r="MA59" s="14"/>
      <c r="MB59" s="14"/>
      <c r="MC59" s="14"/>
      <c r="MD59" s="14"/>
      <c r="ME59" s="14"/>
      <c r="MF59" s="14"/>
      <c r="MG59" s="14"/>
      <c r="MH59" s="14"/>
      <c r="MI59" s="14"/>
      <c r="MJ59" s="14"/>
      <c r="MK59" s="14"/>
      <c r="ML59" s="14"/>
      <c r="MM59" s="14"/>
      <c r="MN59" s="14"/>
      <c r="MO59" s="14"/>
      <c r="MP59" s="14"/>
      <c r="MQ59" s="14"/>
      <c r="MR59" s="14"/>
      <c r="MS59" s="14"/>
      <c r="MT59" s="14"/>
      <c r="MU59" s="14"/>
      <c r="MV59" s="14"/>
      <c r="MW59" s="14"/>
      <c r="MX59" s="14"/>
      <c r="MY59" s="14"/>
      <c r="MZ59" s="14"/>
      <c r="NA59" s="14"/>
      <c r="NB59" s="14"/>
      <c r="NC59" s="14"/>
      <c r="ND59" s="14"/>
      <c r="NE59" s="14"/>
      <c r="NF59" s="14"/>
      <c r="NG59" s="14"/>
      <c r="NH59" s="14"/>
      <c r="NI59" s="14"/>
      <c r="NJ59" s="14"/>
      <c r="NK59" s="14"/>
      <c r="NL59" s="14"/>
      <c r="NM59" s="14"/>
      <c r="NN59" s="14"/>
      <c r="NO59" s="14"/>
      <c r="NP59" s="14"/>
      <c r="NQ59" s="14"/>
      <c r="NR59" s="14"/>
      <c r="NS59" s="14"/>
      <c r="NT59" s="14"/>
      <c r="NU59" s="14"/>
      <c r="NV59" s="14"/>
      <c r="NW59" s="14"/>
      <c r="NX59" s="14"/>
      <c r="NY59" s="14"/>
      <c r="NZ59" s="14"/>
      <c r="OA59" s="14"/>
      <c r="OB59" s="14"/>
      <c r="OC59" s="14"/>
      <c r="OD59" s="14"/>
      <c r="OE59" s="14"/>
      <c r="OF59" s="14"/>
      <c r="OG59" s="14"/>
      <c r="OH59" s="14"/>
      <c r="OI59" s="14"/>
      <c r="OJ59" s="14"/>
      <c r="OK59" s="14"/>
      <c r="OL59" s="14"/>
      <c r="OM59" s="14"/>
      <c r="ON59" s="14"/>
      <c r="OO59" s="14"/>
      <c r="OP59" s="14"/>
      <c r="OQ59" s="14"/>
      <c r="OR59" s="14"/>
      <c r="OS59" s="14"/>
      <c r="OT59" s="14"/>
      <c r="OU59" s="14"/>
      <c r="OV59" s="14"/>
      <c r="OW59" s="14"/>
      <c r="OX59" s="14"/>
      <c r="OY59" s="14"/>
      <c r="OZ59" s="14"/>
      <c r="PA59" s="14"/>
      <c r="PB59" s="14"/>
      <c r="PC59" s="14"/>
      <c r="PD59" s="14"/>
      <c r="PE59" s="14"/>
      <c r="PF59" s="14"/>
      <c r="PG59" s="14"/>
      <c r="PH59" s="14"/>
      <c r="PI59" s="14"/>
      <c r="PJ59" s="14"/>
      <c r="PK59" s="14"/>
      <c r="PL59" s="14"/>
      <c r="PM59" s="14"/>
      <c r="PN59" s="14"/>
      <c r="PO59" s="14"/>
      <c r="PP59" s="14"/>
      <c r="PQ59" s="14"/>
      <c r="PR59" s="14"/>
      <c r="PS59" s="14"/>
      <c r="PT59" s="14"/>
      <c r="PU59" s="14"/>
      <c r="PV59" s="14"/>
      <c r="PW59" s="14"/>
      <c r="PX59" s="14"/>
      <c r="PY59" s="14"/>
      <c r="PZ59" s="14"/>
      <c r="QA59" s="14"/>
      <c r="QB59" s="14"/>
      <c r="QC59" s="14"/>
      <c r="QD59" s="14"/>
      <c r="QE59" s="14"/>
      <c r="QF59" s="14"/>
      <c r="QG59" s="14"/>
      <c r="QH59" s="14"/>
      <c r="QI59" s="14"/>
      <c r="QJ59" s="14"/>
      <c r="QK59" s="14"/>
      <c r="QL59" s="14"/>
      <c r="QM59" s="14"/>
      <c r="QN59" s="14"/>
      <c r="QO59" s="14"/>
      <c r="QP59" s="14"/>
      <c r="QQ59" s="14"/>
      <c r="QR59" s="14"/>
      <c r="QS59" s="14"/>
      <c r="QT59" s="14"/>
      <c r="QU59" s="14"/>
      <c r="QV59" s="14"/>
      <c r="QW59" s="14"/>
      <c r="QX59" s="14"/>
      <c r="QY59" s="14"/>
      <c r="QZ59" s="14"/>
      <c r="RA59" s="14"/>
      <c r="RB59" s="14"/>
      <c r="RC59" s="14"/>
      <c r="RD59" s="14"/>
      <c r="RE59" s="14"/>
      <c r="RF59" s="14"/>
      <c r="RG59" s="14"/>
      <c r="RH59" s="14"/>
      <c r="RI59" s="14"/>
      <c r="RJ59" s="14"/>
      <c r="RK59" s="14"/>
      <c r="RL59" s="14"/>
      <c r="RM59" s="14"/>
      <c r="RN59" s="14"/>
      <c r="RO59" s="14"/>
      <c r="RP59" s="14"/>
      <c r="RQ59" s="14"/>
      <c r="RR59" s="14"/>
      <c r="RS59" s="14"/>
      <c r="RT59" s="14"/>
      <c r="RU59" s="14"/>
      <c r="RV59" s="14"/>
      <c r="RW59" s="14"/>
      <c r="RX59" s="14"/>
      <c r="RY59" s="14"/>
      <c r="RZ59" s="14"/>
      <c r="SA59" s="14"/>
      <c r="SB59" s="14"/>
      <c r="SC59" s="14"/>
      <c r="SD59" s="14"/>
      <c r="SE59" s="14"/>
      <c r="SF59" s="14"/>
      <c r="SG59" s="14"/>
      <c r="SH59" s="14"/>
      <c r="SI59" s="14"/>
      <c r="SJ59" s="14"/>
      <c r="SK59" s="14"/>
      <c r="SL59" s="14"/>
      <c r="SM59" s="14"/>
      <c r="SN59" s="14"/>
      <c r="SO59" s="14"/>
      <c r="SP59" s="14"/>
      <c r="SQ59" s="14"/>
      <c r="SR59" s="14"/>
      <c r="SS59" s="14"/>
      <c r="ST59" s="14"/>
      <c r="SU59" s="14"/>
      <c r="SV59" s="14"/>
      <c r="SW59" s="14"/>
      <c r="SX59" s="14"/>
      <c r="SY59" s="14"/>
      <c r="SZ59" s="14"/>
      <c r="TA59" s="14"/>
      <c r="TB59" s="14"/>
      <c r="TC59" s="14"/>
      <c r="TD59" s="14"/>
      <c r="TE59" s="14"/>
      <c r="TF59" s="14"/>
      <c r="TG59" s="14"/>
      <c r="TH59" s="14"/>
      <c r="TI59" s="14"/>
      <c r="TJ59" s="14"/>
      <c r="TK59" s="14"/>
      <c r="TL59" s="14"/>
      <c r="TM59" s="14"/>
      <c r="TN59" s="14"/>
      <c r="TO59" s="14"/>
      <c r="TP59" s="14"/>
      <c r="TQ59" s="14"/>
      <c r="TR59" s="14"/>
      <c r="TS59" s="14"/>
      <c r="TT59" s="14"/>
      <c r="TU59" s="14"/>
      <c r="TV59" s="14"/>
      <c r="TW59" s="14"/>
      <c r="TX59" s="14"/>
      <c r="TY59" s="14"/>
      <c r="TZ59" s="14"/>
      <c r="UA59" s="14"/>
      <c r="UB59" s="14"/>
      <c r="UC59" s="14"/>
      <c r="UD59" s="14"/>
      <c r="UE59" s="14"/>
      <c r="UF59" s="14"/>
      <c r="UG59" s="14"/>
      <c r="UH59" s="14"/>
      <c r="UI59" s="14"/>
      <c r="UJ59" s="14"/>
      <c r="UK59" s="14"/>
      <c r="UL59" s="14"/>
      <c r="UM59" s="14"/>
      <c r="UN59" s="14"/>
      <c r="UO59" s="14"/>
      <c r="UP59" s="14"/>
      <c r="UQ59" s="14"/>
      <c r="UR59" s="14"/>
      <c r="US59" s="14"/>
      <c r="UT59" s="14"/>
      <c r="UU59" s="14"/>
      <c r="UV59" s="14"/>
      <c r="UW59" s="14"/>
      <c r="UX59" s="14"/>
      <c r="UY59" s="14"/>
      <c r="UZ59" s="14"/>
      <c r="VA59" s="14"/>
      <c r="VB59" s="14"/>
      <c r="VC59" s="14"/>
      <c r="VD59" s="14"/>
      <c r="VE59" s="14"/>
      <c r="VF59" s="14"/>
      <c r="VG59" s="14"/>
      <c r="VH59" s="14"/>
      <c r="VI59" s="14"/>
      <c r="VJ59" s="14"/>
      <c r="VK59" s="14"/>
      <c r="VL59" s="14"/>
      <c r="VM59" s="14"/>
      <c r="VN59" s="14"/>
      <c r="VO59" s="14"/>
      <c r="VP59" s="14"/>
      <c r="VQ59" s="14"/>
      <c r="VR59" s="14"/>
      <c r="VS59" s="14"/>
      <c r="VT59" s="14"/>
      <c r="VU59" s="14"/>
      <c r="VV59" s="14"/>
      <c r="VW59" s="14"/>
      <c r="VX59" s="14"/>
      <c r="VY59" s="14"/>
      <c r="VZ59" s="14"/>
      <c r="WA59" s="14"/>
      <c r="WB59" s="14"/>
      <c r="WC59" s="14"/>
      <c r="WD59" s="14"/>
      <c r="WE59" s="14"/>
      <c r="WF59" s="14"/>
      <c r="WG59" s="14"/>
      <c r="WH59" s="14"/>
      <c r="WI59" s="14"/>
      <c r="WJ59" s="14"/>
      <c r="WK59" s="14"/>
      <c r="WL59" s="14"/>
      <c r="WM59" s="14"/>
      <c r="WN59" s="14"/>
      <c r="WO59" s="14"/>
      <c r="WP59" s="14"/>
      <c r="WQ59" s="14"/>
      <c r="WR59" s="14"/>
      <c r="WS59" s="14"/>
      <c r="WT59" s="14"/>
      <c r="WU59" s="14"/>
      <c r="WV59" s="14"/>
      <c r="WW59" s="14"/>
      <c r="WX59" s="14"/>
      <c r="WY59" s="14"/>
      <c r="WZ59" s="14"/>
      <c r="XA59" s="14"/>
      <c r="XB59" s="14"/>
      <c r="XC59" s="14"/>
      <c r="XD59" s="14"/>
      <c r="XE59" s="14"/>
      <c r="XF59" s="14"/>
      <c r="XG59" s="14"/>
      <c r="XH59" s="14"/>
      <c r="XI59" s="14"/>
      <c r="XJ59" s="14"/>
      <c r="XK59" s="14"/>
      <c r="XL59" s="14"/>
      <c r="XM59" s="14"/>
      <c r="XN59" s="14"/>
      <c r="XO59" s="14"/>
      <c r="XP59" s="14"/>
      <c r="XQ59" s="14"/>
      <c r="XR59" s="14"/>
      <c r="XS59" s="14"/>
      <c r="XT59" s="14"/>
      <c r="XU59" s="14"/>
      <c r="XV59" s="14"/>
      <c r="XW59" s="14"/>
      <c r="XX59" s="14"/>
      <c r="XY59" s="14"/>
      <c r="XZ59" s="14"/>
      <c r="YA59" s="14"/>
      <c r="YB59" s="14"/>
      <c r="YC59" s="14"/>
      <c r="YD59" s="14"/>
      <c r="YE59" s="14"/>
      <c r="YF59" s="14"/>
      <c r="YG59" s="14"/>
      <c r="YH59" s="14"/>
      <c r="YI59" s="14"/>
      <c r="YJ59" s="14"/>
      <c r="YK59" s="14"/>
      <c r="YL59" s="14"/>
      <c r="YM59" s="14"/>
      <c r="YN59" s="14"/>
      <c r="YO59" s="14"/>
      <c r="YP59" s="14"/>
      <c r="YQ59" s="14"/>
      <c r="YR59" s="14"/>
      <c r="YS59" s="14"/>
      <c r="YT59" s="14"/>
      <c r="YU59" s="14"/>
      <c r="YV59" s="14"/>
      <c r="YW59" s="14"/>
      <c r="YX59" s="14"/>
      <c r="YY59" s="14"/>
      <c r="YZ59" s="14"/>
      <c r="ZA59" s="14"/>
      <c r="ZB59" s="14"/>
      <c r="ZC59" s="14"/>
      <c r="ZD59" s="14"/>
      <c r="ZE59" s="14"/>
      <c r="ZF59" s="14"/>
      <c r="ZG59" s="14"/>
      <c r="ZH59" s="14"/>
      <c r="ZI59" s="14"/>
      <c r="ZJ59" s="14"/>
      <c r="ZK59" s="14"/>
      <c r="ZL59" s="14"/>
      <c r="ZM59" s="14"/>
      <c r="ZN59" s="14"/>
      <c r="ZO59" s="14"/>
      <c r="ZP59" s="14"/>
      <c r="ZQ59" s="14"/>
      <c r="ZR59" s="14"/>
      <c r="ZS59" s="14"/>
      <c r="ZT59" s="14"/>
      <c r="ZU59" s="14"/>
      <c r="ZV59" s="14"/>
      <c r="ZW59" s="14"/>
      <c r="ZX59" s="14"/>
      <c r="ZY59" s="14"/>
      <c r="ZZ59" s="14"/>
      <c r="AAA59" s="14"/>
      <c r="AAB59" s="14"/>
    </row>
    <row r="60" spans="1:704" s="13" customFormat="1" ht="16.149999999999999" customHeight="1" x14ac:dyDescent="0.2">
      <c r="A60" s="33"/>
      <c r="B60" s="92"/>
      <c r="C60" s="38" t="s">
        <v>2</v>
      </c>
      <c r="D60" s="39">
        <f t="shared" si="15"/>
        <v>0</v>
      </c>
      <c r="E60" s="41"/>
      <c r="F60" s="41"/>
      <c r="G60" s="41"/>
      <c r="H60" s="41"/>
      <c r="I60" s="26"/>
      <c r="J60" s="26"/>
      <c r="K60" s="26"/>
      <c r="L60" s="26"/>
      <c r="M60" s="26"/>
      <c r="N60" s="26"/>
      <c r="O60" s="26"/>
      <c r="P60" s="26"/>
      <c r="Q60" s="26"/>
      <c r="R60" s="21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  <c r="EX60" s="14"/>
      <c r="EY60" s="14"/>
      <c r="EZ60" s="14"/>
      <c r="FA60" s="14"/>
      <c r="FB60" s="14"/>
      <c r="FC60" s="14"/>
      <c r="FD60" s="14"/>
      <c r="FE60" s="14"/>
      <c r="FF60" s="14"/>
      <c r="FG60" s="14"/>
      <c r="FH60" s="14"/>
      <c r="FI60" s="14"/>
      <c r="FJ60" s="14"/>
      <c r="FK60" s="14"/>
      <c r="FL60" s="14"/>
      <c r="FM60" s="14"/>
      <c r="FN60" s="14"/>
      <c r="FO60" s="14"/>
      <c r="FP60" s="14"/>
      <c r="FQ60" s="14"/>
      <c r="FR60" s="14"/>
      <c r="FS60" s="14"/>
      <c r="FT60" s="14"/>
      <c r="FU60" s="14"/>
      <c r="FV60" s="14"/>
      <c r="FW60" s="14"/>
      <c r="FX60" s="14"/>
      <c r="FY60" s="14"/>
      <c r="FZ60" s="14"/>
      <c r="GA60" s="14"/>
      <c r="GB60" s="14"/>
      <c r="GC60" s="14"/>
      <c r="GD60" s="14"/>
      <c r="GE60" s="14"/>
      <c r="GF60" s="14"/>
      <c r="GG60" s="14"/>
      <c r="GH60" s="14"/>
      <c r="GI60" s="14"/>
      <c r="GJ60" s="14"/>
      <c r="GK60" s="14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  <c r="GW60" s="14"/>
      <c r="GX60" s="14"/>
      <c r="GY60" s="14"/>
      <c r="GZ60" s="14"/>
      <c r="HA60" s="14"/>
      <c r="HB60" s="14"/>
      <c r="HC60" s="14"/>
      <c r="HD60" s="14"/>
      <c r="HE60" s="14"/>
      <c r="HF60" s="14"/>
      <c r="HG60" s="14"/>
      <c r="HH60" s="14"/>
      <c r="HI60" s="14"/>
      <c r="HJ60" s="14"/>
      <c r="HK60" s="14"/>
      <c r="HL60" s="14"/>
      <c r="HM60" s="14"/>
      <c r="HN60" s="14"/>
      <c r="HO60" s="14"/>
      <c r="HP60" s="14"/>
      <c r="HQ60" s="14"/>
      <c r="HR60" s="14"/>
      <c r="HS60" s="14"/>
      <c r="HT60" s="14"/>
      <c r="HU60" s="14"/>
      <c r="HV60" s="14"/>
      <c r="HW60" s="14"/>
      <c r="HX60" s="14"/>
      <c r="HY60" s="14"/>
      <c r="HZ60" s="14"/>
      <c r="IA60" s="14"/>
      <c r="IB60" s="14"/>
      <c r="IC60" s="14"/>
      <c r="ID60" s="14"/>
      <c r="IE60" s="14"/>
      <c r="IF60" s="14"/>
      <c r="IG60" s="14"/>
      <c r="IH60" s="14"/>
      <c r="II60" s="14"/>
      <c r="IJ60" s="14"/>
      <c r="IK60" s="14"/>
      <c r="IL60" s="14"/>
      <c r="IM60" s="14"/>
      <c r="IN60" s="14"/>
      <c r="IO60" s="14"/>
      <c r="IP60" s="14"/>
      <c r="IQ60" s="14"/>
      <c r="IR60" s="14"/>
      <c r="IS60" s="14"/>
      <c r="IT60" s="14"/>
      <c r="IU60" s="14"/>
      <c r="IV60" s="14"/>
      <c r="IW60" s="14"/>
      <c r="IX60" s="14"/>
      <c r="IY60" s="14"/>
      <c r="IZ60" s="14"/>
      <c r="JA60" s="14"/>
      <c r="JB60" s="14"/>
      <c r="JC60" s="14"/>
      <c r="JD60" s="14"/>
      <c r="JE60" s="14"/>
      <c r="JF60" s="14"/>
      <c r="JG60" s="14"/>
      <c r="JH60" s="14"/>
      <c r="JI60" s="14"/>
      <c r="JJ60" s="14"/>
      <c r="JK60" s="14"/>
      <c r="JL60" s="14"/>
      <c r="JM60" s="14"/>
      <c r="JN60" s="14"/>
      <c r="JO60" s="14"/>
      <c r="JP60" s="14"/>
      <c r="JQ60" s="14"/>
      <c r="JR60" s="14"/>
      <c r="JS60" s="14"/>
      <c r="JT60" s="14"/>
      <c r="JU60" s="14"/>
      <c r="JV60" s="14"/>
      <c r="JW60" s="14"/>
      <c r="JX60" s="14"/>
      <c r="JY60" s="14"/>
      <c r="JZ60" s="14"/>
      <c r="KA60" s="14"/>
      <c r="KB60" s="14"/>
      <c r="KC60" s="14"/>
      <c r="KD60" s="14"/>
      <c r="KE60" s="14"/>
      <c r="KF60" s="14"/>
      <c r="KG60" s="14"/>
      <c r="KH60" s="14"/>
      <c r="KI60" s="14"/>
      <c r="KJ60" s="14"/>
      <c r="KK60" s="14"/>
      <c r="KL60" s="14"/>
      <c r="KM60" s="14"/>
      <c r="KN60" s="14"/>
      <c r="KO60" s="14"/>
      <c r="KP60" s="14"/>
      <c r="KQ60" s="14"/>
      <c r="KR60" s="14"/>
      <c r="KS60" s="14"/>
      <c r="KT60" s="14"/>
      <c r="KU60" s="14"/>
      <c r="KV60" s="14"/>
      <c r="KW60" s="14"/>
      <c r="KX60" s="14"/>
      <c r="KY60" s="14"/>
      <c r="KZ60" s="14"/>
      <c r="LA60" s="14"/>
      <c r="LB60" s="14"/>
      <c r="LC60" s="14"/>
      <c r="LD60" s="14"/>
      <c r="LE60" s="14"/>
      <c r="LF60" s="14"/>
      <c r="LG60" s="14"/>
      <c r="LH60" s="14"/>
      <c r="LI60" s="14"/>
      <c r="LJ60" s="14"/>
      <c r="LK60" s="14"/>
      <c r="LL60" s="14"/>
      <c r="LM60" s="14"/>
      <c r="LN60" s="14"/>
      <c r="LO60" s="14"/>
      <c r="LP60" s="14"/>
      <c r="LQ60" s="14"/>
      <c r="LR60" s="14"/>
      <c r="LS60" s="14"/>
      <c r="LT60" s="14"/>
      <c r="LU60" s="14"/>
      <c r="LV60" s="14"/>
      <c r="LW60" s="14"/>
      <c r="LX60" s="14"/>
      <c r="LY60" s="14"/>
      <c r="LZ60" s="14"/>
      <c r="MA60" s="14"/>
      <c r="MB60" s="14"/>
      <c r="MC60" s="14"/>
      <c r="MD60" s="14"/>
      <c r="ME60" s="14"/>
      <c r="MF60" s="14"/>
      <c r="MG60" s="14"/>
      <c r="MH60" s="14"/>
      <c r="MI60" s="14"/>
      <c r="MJ60" s="14"/>
      <c r="MK60" s="14"/>
      <c r="ML60" s="14"/>
      <c r="MM60" s="14"/>
      <c r="MN60" s="14"/>
      <c r="MO60" s="14"/>
      <c r="MP60" s="14"/>
      <c r="MQ60" s="14"/>
      <c r="MR60" s="14"/>
      <c r="MS60" s="14"/>
      <c r="MT60" s="14"/>
      <c r="MU60" s="14"/>
      <c r="MV60" s="14"/>
      <c r="MW60" s="14"/>
      <c r="MX60" s="14"/>
      <c r="MY60" s="14"/>
      <c r="MZ60" s="14"/>
      <c r="NA60" s="14"/>
      <c r="NB60" s="14"/>
      <c r="NC60" s="14"/>
      <c r="ND60" s="14"/>
      <c r="NE60" s="14"/>
      <c r="NF60" s="14"/>
      <c r="NG60" s="14"/>
      <c r="NH60" s="14"/>
      <c r="NI60" s="14"/>
      <c r="NJ60" s="14"/>
      <c r="NK60" s="14"/>
      <c r="NL60" s="14"/>
      <c r="NM60" s="14"/>
      <c r="NN60" s="14"/>
      <c r="NO60" s="14"/>
      <c r="NP60" s="14"/>
      <c r="NQ60" s="14"/>
      <c r="NR60" s="14"/>
      <c r="NS60" s="14"/>
      <c r="NT60" s="14"/>
      <c r="NU60" s="14"/>
      <c r="NV60" s="14"/>
      <c r="NW60" s="14"/>
      <c r="NX60" s="14"/>
      <c r="NY60" s="14"/>
      <c r="NZ60" s="14"/>
      <c r="OA60" s="14"/>
      <c r="OB60" s="14"/>
      <c r="OC60" s="14"/>
      <c r="OD60" s="14"/>
      <c r="OE60" s="14"/>
      <c r="OF60" s="14"/>
      <c r="OG60" s="14"/>
      <c r="OH60" s="14"/>
      <c r="OI60" s="14"/>
      <c r="OJ60" s="14"/>
      <c r="OK60" s="14"/>
      <c r="OL60" s="14"/>
      <c r="OM60" s="14"/>
      <c r="ON60" s="14"/>
      <c r="OO60" s="14"/>
      <c r="OP60" s="14"/>
      <c r="OQ60" s="14"/>
      <c r="OR60" s="14"/>
      <c r="OS60" s="14"/>
      <c r="OT60" s="14"/>
      <c r="OU60" s="14"/>
      <c r="OV60" s="14"/>
      <c r="OW60" s="14"/>
      <c r="OX60" s="14"/>
      <c r="OY60" s="14"/>
      <c r="OZ60" s="14"/>
      <c r="PA60" s="14"/>
      <c r="PB60" s="14"/>
      <c r="PC60" s="14"/>
      <c r="PD60" s="14"/>
      <c r="PE60" s="14"/>
      <c r="PF60" s="14"/>
      <c r="PG60" s="14"/>
      <c r="PH60" s="14"/>
      <c r="PI60" s="14"/>
      <c r="PJ60" s="14"/>
      <c r="PK60" s="14"/>
      <c r="PL60" s="14"/>
      <c r="PM60" s="14"/>
      <c r="PN60" s="14"/>
      <c r="PO60" s="14"/>
      <c r="PP60" s="14"/>
      <c r="PQ60" s="14"/>
      <c r="PR60" s="14"/>
      <c r="PS60" s="14"/>
      <c r="PT60" s="14"/>
      <c r="PU60" s="14"/>
      <c r="PV60" s="14"/>
      <c r="PW60" s="14"/>
      <c r="PX60" s="14"/>
      <c r="PY60" s="14"/>
      <c r="PZ60" s="14"/>
      <c r="QA60" s="14"/>
      <c r="QB60" s="14"/>
      <c r="QC60" s="14"/>
      <c r="QD60" s="14"/>
      <c r="QE60" s="14"/>
      <c r="QF60" s="14"/>
      <c r="QG60" s="14"/>
      <c r="QH60" s="14"/>
      <c r="QI60" s="14"/>
      <c r="QJ60" s="14"/>
      <c r="QK60" s="14"/>
      <c r="QL60" s="14"/>
      <c r="QM60" s="14"/>
      <c r="QN60" s="14"/>
      <c r="QO60" s="14"/>
      <c r="QP60" s="14"/>
      <c r="QQ60" s="14"/>
      <c r="QR60" s="14"/>
      <c r="QS60" s="14"/>
      <c r="QT60" s="14"/>
      <c r="QU60" s="14"/>
      <c r="QV60" s="14"/>
      <c r="QW60" s="14"/>
      <c r="QX60" s="14"/>
      <c r="QY60" s="14"/>
      <c r="QZ60" s="14"/>
      <c r="RA60" s="14"/>
      <c r="RB60" s="14"/>
      <c r="RC60" s="14"/>
      <c r="RD60" s="14"/>
      <c r="RE60" s="14"/>
      <c r="RF60" s="14"/>
      <c r="RG60" s="14"/>
      <c r="RH60" s="14"/>
      <c r="RI60" s="14"/>
      <c r="RJ60" s="14"/>
      <c r="RK60" s="14"/>
      <c r="RL60" s="14"/>
      <c r="RM60" s="14"/>
      <c r="RN60" s="14"/>
      <c r="RO60" s="14"/>
      <c r="RP60" s="14"/>
      <c r="RQ60" s="14"/>
      <c r="RR60" s="14"/>
      <c r="RS60" s="14"/>
      <c r="RT60" s="14"/>
      <c r="RU60" s="14"/>
      <c r="RV60" s="14"/>
      <c r="RW60" s="14"/>
      <c r="RX60" s="14"/>
      <c r="RY60" s="14"/>
      <c r="RZ60" s="14"/>
      <c r="SA60" s="14"/>
      <c r="SB60" s="14"/>
      <c r="SC60" s="14"/>
      <c r="SD60" s="14"/>
      <c r="SE60" s="14"/>
      <c r="SF60" s="14"/>
      <c r="SG60" s="14"/>
      <c r="SH60" s="14"/>
      <c r="SI60" s="14"/>
      <c r="SJ60" s="14"/>
      <c r="SK60" s="14"/>
      <c r="SL60" s="14"/>
      <c r="SM60" s="14"/>
      <c r="SN60" s="14"/>
      <c r="SO60" s="14"/>
      <c r="SP60" s="14"/>
      <c r="SQ60" s="14"/>
      <c r="SR60" s="14"/>
      <c r="SS60" s="14"/>
      <c r="ST60" s="14"/>
      <c r="SU60" s="14"/>
      <c r="SV60" s="14"/>
      <c r="SW60" s="14"/>
      <c r="SX60" s="14"/>
      <c r="SY60" s="14"/>
      <c r="SZ60" s="14"/>
      <c r="TA60" s="14"/>
      <c r="TB60" s="14"/>
      <c r="TC60" s="14"/>
      <c r="TD60" s="14"/>
      <c r="TE60" s="14"/>
      <c r="TF60" s="14"/>
      <c r="TG60" s="14"/>
      <c r="TH60" s="14"/>
      <c r="TI60" s="14"/>
      <c r="TJ60" s="14"/>
      <c r="TK60" s="14"/>
      <c r="TL60" s="14"/>
      <c r="TM60" s="14"/>
      <c r="TN60" s="14"/>
      <c r="TO60" s="14"/>
      <c r="TP60" s="14"/>
      <c r="TQ60" s="14"/>
      <c r="TR60" s="14"/>
      <c r="TS60" s="14"/>
      <c r="TT60" s="14"/>
      <c r="TU60" s="14"/>
      <c r="TV60" s="14"/>
      <c r="TW60" s="14"/>
      <c r="TX60" s="14"/>
      <c r="TY60" s="14"/>
      <c r="TZ60" s="14"/>
      <c r="UA60" s="14"/>
      <c r="UB60" s="14"/>
      <c r="UC60" s="14"/>
      <c r="UD60" s="14"/>
      <c r="UE60" s="14"/>
      <c r="UF60" s="14"/>
      <c r="UG60" s="14"/>
      <c r="UH60" s="14"/>
      <c r="UI60" s="14"/>
      <c r="UJ60" s="14"/>
      <c r="UK60" s="14"/>
      <c r="UL60" s="14"/>
      <c r="UM60" s="14"/>
      <c r="UN60" s="14"/>
      <c r="UO60" s="14"/>
      <c r="UP60" s="14"/>
      <c r="UQ60" s="14"/>
      <c r="UR60" s="14"/>
      <c r="US60" s="14"/>
      <c r="UT60" s="14"/>
      <c r="UU60" s="14"/>
      <c r="UV60" s="14"/>
      <c r="UW60" s="14"/>
      <c r="UX60" s="14"/>
      <c r="UY60" s="14"/>
      <c r="UZ60" s="14"/>
      <c r="VA60" s="14"/>
      <c r="VB60" s="14"/>
      <c r="VC60" s="14"/>
      <c r="VD60" s="14"/>
      <c r="VE60" s="14"/>
      <c r="VF60" s="14"/>
      <c r="VG60" s="14"/>
      <c r="VH60" s="14"/>
      <c r="VI60" s="14"/>
      <c r="VJ60" s="14"/>
      <c r="VK60" s="14"/>
      <c r="VL60" s="14"/>
      <c r="VM60" s="14"/>
      <c r="VN60" s="14"/>
      <c r="VO60" s="14"/>
      <c r="VP60" s="14"/>
      <c r="VQ60" s="14"/>
      <c r="VR60" s="14"/>
      <c r="VS60" s="14"/>
      <c r="VT60" s="14"/>
      <c r="VU60" s="14"/>
      <c r="VV60" s="14"/>
      <c r="VW60" s="14"/>
      <c r="VX60" s="14"/>
      <c r="VY60" s="14"/>
      <c r="VZ60" s="14"/>
      <c r="WA60" s="14"/>
      <c r="WB60" s="14"/>
      <c r="WC60" s="14"/>
      <c r="WD60" s="14"/>
      <c r="WE60" s="14"/>
      <c r="WF60" s="14"/>
      <c r="WG60" s="14"/>
      <c r="WH60" s="14"/>
      <c r="WI60" s="14"/>
      <c r="WJ60" s="14"/>
      <c r="WK60" s="14"/>
      <c r="WL60" s="14"/>
      <c r="WM60" s="14"/>
      <c r="WN60" s="14"/>
      <c r="WO60" s="14"/>
      <c r="WP60" s="14"/>
      <c r="WQ60" s="14"/>
      <c r="WR60" s="14"/>
      <c r="WS60" s="14"/>
      <c r="WT60" s="14"/>
      <c r="WU60" s="14"/>
      <c r="WV60" s="14"/>
      <c r="WW60" s="14"/>
      <c r="WX60" s="14"/>
      <c r="WY60" s="14"/>
      <c r="WZ60" s="14"/>
      <c r="XA60" s="14"/>
      <c r="XB60" s="14"/>
      <c r="XC60" s="14"/>
      <c r="XD60" s="14"/>
      <c r="XE60" s="14"/>
      <c r="XF60" s="14"/>
      <c r="XG60" s="14"/>
      <c r="XH60" s="14"/>
      <c r="XI60" s="14"/>
      <c r="XJ60" s="14"/>
      <c r="XK60" s="14"/>
      <c r="XL60" s="14"/>
      <c r="XM60" s="14"/>
      <c r="XN60" s="14"/>
      <c r="XO60" s="14"/>
      <c r="XP60" s="14"/>
      <c r="XQ60" s="14"/>
      <c r="XR60" s="14"/>
      <c r="XS60" s="14"/>
      <c r="XT60" s="14"/>
      <c r="XU60" s="14"/>
      <c r="XV60" s="14"/>
      <c r="XW60" s="14"/>
      <c r="XX60" s="14"/>
      <c r="XY60" s="14"/>
      <c r="XZ60" s="14"/>
      <c r="YA60" s="14"/>
      <c r="YB60" s="14"/>
      <c r="YC60" s="14"/>
      <c r="YD60" s="14"/>
      <c r="YE60" s="14"/>
      <c r="YF60" s="14"/>
      <c r="YG60" s="14"/>
      <c r="YH60" s="14"/>
      <c r="YI60" s="14"/>
      <c r="YJ60" s="14"/>
      <c r="YK60" s="14"/>
      <c r="YL60" s="14"/>
      <c r="YM60" s="14"/>
      <c r="YN60" s="14"/>
      <c r="YO60" s="14"/>
      <c r="YP60" s="14"/>
      <c r="YQ60" s="14"/>
      <c r="YR60" s="14"/>
      <c r="YS60" s="14"/>
      <c r="YT60" s="14"/>
      <c r="YU60" s="14"/>
      <c r="YV60" s="14"/>
      <c r="YW60" s="14"/>
      <c r="YX60" s="14"/>
      <c r="YY60" s="14"/>
      <c r="YZ60" s="14"/>
      <c r="ZA60" s="14"/>
      <c r="ZB60" s="14"/>
      <c r="ZC60" s="14"/>
      <c r="ZD60" s="14"/>
      <c r="ZE60" s="14"/>
      <c r="ZF60" s="14"/>
      <c r="ZG60" s="14"/>
      <c r="ZH60" s="14"/>
      <c r="ZI60" s="14"/>
      <c r="ZJ60" s="14"/>
      <c r="ZK60" s="14"/>
      <c r="ZL60" s="14"/>
      <c r="ZM60" s="14"/>
      <c r="ZN60" s="14"/>
      <c r="ZO60" s="14"/>
      <c r="ZP60" s="14"/>
      <c r="ZQ60" s="14"/>
      <c r="ZR60" s="14"/>
      <c r="ZS60" s="14"/>
      <c r="ZT60" s="14"/>
      <c r="ZU60" s="14"/>
      <c r="ZV60" s="14"/>
      <c r="ZW60" s="14"/>
      <c r="ZX60" s="14"/>
      <c r="ZY60" s="14"/>
      <c r="ZZ60" s="14"/>
      <c r="AAA60" s="14"/>
      <c r="AAB60" s="14"/>
    </row>
    <row r="61" spans="1:704" s="13" customFormat="1" ht="16.149999999999999" customHeight="1" x14ac:dyDescent="0.2">
      <c r="A61" s="33"/>
      <c r="B61" s="92"/>
      <c r="C61" s="38" t="s">
        <v>3</v>
      </c>
      <c r="D61" s="39">
        <f t="shared" si="15"/>
        <v>1912.99999</v>
      </c>
      <c r="E61" s="41">
        <v>48.869990000000001</v>
      </c>
      <c r="F61" s="41">
        <v>177.26</v>
      </c>
      <c r="G61" s="41">
        <v>251.35</v>
      </c>
      <c r="H61" s="41">
        <v>1435.52</v>
      </c>
      <c r="I61" s="26"/>
      <c r="J61" s="26"/>
      <c r="K61" s="26"/>
      <c r="L61" s="26"/>
      <c r="M61" s="26"/>
      <c r="N61" s="26"/>
      <c r="O61" s="26"/>
      <c r="P61" s="26"/>
      <c r="Q61" s="26"/>
      <c r="R61" s="21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14"/>
      <c r="ER61" s="14"/>
      <c r="ES61" s="14"/>
      <c r="ET61" s="14"/>
      <c r="EU61" s="14"/>
      <c r="EV61" s="14"/>
      <c r="EW61" s="14"/>
      <c r="EX61" s="14"/>
      <c r="EY61" s="14"/>
      <c r="EZ61" s="14"/>
      <c r="FA61" s="14"/>
      <c r="FB61" s="14"/>
      <c r="FC61" s="14"/>
      <c r="FD61" s="14"/>
      <c r="FE61" s="14"/>
      <c r="FF61" s="14"/>
      <c r="FG61" s="14"/>
      <c r="FH61" s="14"/>
      <c r="FI61" s="14"/>
      <c r="FJ61" s="14"/>
      <c r="FK61" s="14"/>
      <c r="FL61" s="14"/>
      <c r="FM61" s="14"/>
      <c r="FN61" s="14"/>
      <c r="FO61" s="14"/>
      <c r="FP61" s="14"/>
      <c r="FQ61" s="14"/>
      <c r="FR61" s="14"/>
      <c r="FS61" s="14"/>
      <c r="FT61" s="14"/>
      <c r="FU61" s="14"/>
      <c r="FV61" s="14"/>
      <c r="FW61" s="14"/>
      <c r="FX61" s="14"/>
      <c r="FY61" s="14"/>
      <c r="FZ61" s="14"/>
      <c r="GA61" s="14"/>
      <c r="GB61" s="14"/>
      <c r="GC61" s="14"/>
      <c r="GD61" s="14"/>
      <c r="GE61" s="14"/>
      <c r="GF61" s="14"/>
      <c r="GG61" s="14"/>
      <c r="GH61" s="14"/>
      <c r="GI61" s="14"/>
      <c r="GJ61" s="14"/>
      <c r="GK61" s="14"/>
      <c r="GL61" s="14"/>
      <c r="GM61" s="14"/>
      <c r="GN61" s="14"/>
      <c r="GO61" s="14"/>
      <c r="GP61" s="14"/>
      <c r="GQ61" s="14"/>
      <c r="GR61" s="14"/>
      <c r="GS61" s="14"/>
      <c r="GT61" s="14"/>
      <c r="GU61" s="14"/>
      <c r="GV61" s="14"/>
      <c r="GW61" s="14"/>
      <c r="GX61" s="14"/>
      <c r="GY61" s="14"/>
      <c r="GZ61" s="14"/>
      <c r="HA61" s="14"/>
      <c r="HB61" s="14"/>
      <c r="HC61" s="14"/>
      <c r="HD61" s="14"/>
      <c r="HE61" s="14"/>
      <c r="HF61" s="14"/>
      <c r="HG61" s="14"/>
      <c r="HH61" s="14"/>
      <c r="HI61" s="14"/>
      <c r="HJ61" s="14"/>
      <c r="HK61" s="14"/>
      <c r="HL61" s="14"/>
      <c r="HM61" s="14"/>
      <c r="HN61" s="14"/>
      <c r="HO61" s="14"/>
      <c r="HP61" s="14"/>
      <c r="HQ61" s="14"/>
      <c r="HR61" s="14"/>
      <c r="HS61" s="14"/>
      <c r="HT61" s="14"/>
      <c r="HU61" s="14"/>
      <c r="HV61" s="14"/>
      <c r="HW61" s="14"/>
      <c r="HX61" s="14"/>
      <c r="HY61" s="14"/>
      <c r="HZ61" s="14"/>
      <c r="IA61" s="14"/>
      <c r="IB61" s="14"/>
      <c r="IC61" s="14"/>
      <c r="ID61" s="14"/>
      <c r="IE61" s="14"/>
      <c r="IF61" s="14"/>
      <c r="IG61" s="14"/>
      <c r="IH61" s="14"/>
      <c r="II61" s="14"/>
      <c r="IJ61" s="14"/>
      <c r="IK61" s="14"/>
      <c r="IL61" s="14"/>
      <c r="IM61" s="14"/>
      <c r="IN61" s="14"/>
      <c r="IO61" s="14"/>
      <c r="IP61" s="14"/>
      <c r="IQ61" s="14"/>
      <c r="IR61" s="14"/>
      <c r="IS61" s="14"/>
      <c r="IT61" s="14"/>
      <c r="IU61" s="14"/>
      <c r="IV61" s="14"/>
      <c r="IW61" s="14"/>
      <c r="IX61" s="14"/>
      <c r="IY61" s="14"/>
      <c r="IZ61" s="14"/>
      <c r="JA61" s="14"/>
      <c r="JB61" s="14"/>
      <c r="JC61" s="14"/>
      <c r="JD61" s="14"/>
      <c r="JE61" s="14"/>
      <c r="JF61" s="14"/>
      <c r="JG61" s="14"/>
      <c r="JH61" s="14"/>
      <c r="JI61" s="14"/>
      <c r="JJ61" s="14"/>
      <c r="JK61" s="14"/>
      <c r="JL61" s="14"/>
      <c r="JM61" s="14"/>
      <c r="JN61" s="14"/>
      <c r="JO61" s="14"/>
      <c r="JP61" s="14"/>
      <c r="JQ61" s="14"/>
      <c r="JR61" s="14"/>
      <c r="JS61" s="14"/>
      <c r="JT61" s="14"/>
      <c r="JU61" s="14"/>
      <c r="JV61" s="14"/>
      <c r="JW61" s="14"/>
      <c r="JX61" s="14"/>
      <c r="JY61" s="14"/>
      <c r="JZ61" s="14"/>
      <c r="KA61" s="14"/>
      <c r="KB61" s="14"/>
      <c r="KC61" s="14"/>
      <c r="KD61" s="14"/>
      <c r="KE61" s="14"/>
      <c r="KF61" s="14"/>
      <c r="KG61" s="14"/>
      <c r="KH61" s="14"/>
      <c r="KI61" s="14"/>
      <c r="KJ61" s="14"/>
      <c r="KK61" s="14"/>
      <c r="KL61" s="14"/>
      <c r="KM61" s="14"/>
      <c r="KN61" s="14"/>
      <c r="KO61" s="14"/>
      <c r="KP61" s="14"/>
      <c r="KQ61" s="14"/>
      <c r="KR61" s="14"/>
      <c r="KS61" s="14"/>
      <c r="KT61" s="14"/>
      <c r="KU61" s="14"/>
      <c r="KV61" s="14"/>
      <c r="KW61" s="14"/>
      <c r="KX61" s="14"/>
      <c r="KY61" s="14"/>
      <c r="KZ61" s="14"/>
      <c r="LA61" s="14"/>
      <c r="LB61" s="14"/>
      <c r="LC61" s="14"/>
      <c r="LD61" s="14"/>
      <c r="LE61" s="14"/>
      <c r="LF61" s="14"/>
      <c r="LG61" s="14"/>
      <c r="LH61" s="14"/>
      <c r="LI61" s="14"/>
      <c r="LJ61" s="14"/>
      <c r="LK61" s="14"/>
      <c r="LL61" s="14"/>
      <c r="LM61" s="14"/>
      <c r="LN61" s="14"/>
      <c r="LO61" s="14"/>
      <c r="LP61" s="14"/>
      <c r="LQ61" s="14"/>
      <c r="LR61" s="14"/>
      <c r="LS61" s="14"/>
      <c r="LT61" s="14"/>
      <c r="LU61" s="14"/>
      <c r="LV61" s="14"/>
      <c r="LW61" s="14"/>
      <c r="LX61" s="14"/>
      <c r="LY61" s="14"/>
      <c r="LZ61" s="14"/>
      <c r="MA61" s="14"/>
      <c r="MB61" s="14"/>
      <c r="MC61" s="14"/>
      <c r="MD61" s="14"/>
      <c r="ME61" s="14"/>
      <c r="MF61" s="14"/>
      <c r="MG61" s="14"/>
      <c r="MH61" s="14"/>
      <c r="MI61" s="14"/>
      <c r="MJ61" s="14"/>
      <c r="MK61" s="14"/>
      <c r="ML61" s="14"/>
      <c r="MM61" s="14"/>
      <c r="MN61" s="14"/>
      <c r="MO61" s="14"/>
      <c r="MP61" s="14"/>
      <c r="MQ61" s="14"/>
      <c r="MR61" s="14"/>
      <c r="MS61" s="14"/>
      <c r="MT61" s="14"/>
      <c r="MU61" s="14"/>
      <c r="MV61" s="14"/>
      <c r="MW61" s="14"/>
      <c r="MX61" s="14"/>
      <c r="MY61" s="14"/>
      <c r="MZ61" s="14"/>
      <c r="NA61" s="14"/>
      <c r="NB61" s="14"/>
      <c r="NC61" s="14"/>
      <c r="ND61" s="14"/>
      <c r="NE61" s="14"/>
      <c r="NF61" s="14"/>
      <c r="NG61" s="14"/>
      <c r="NH61" s="14"/>
      <c r="NI61" s="14"/>
      <c r="NJ61" s="14"/>
      <c r="NK61" s="14"/>
      <c r="NL61" s="14"/>
      <c r="NM61" s="14"/>
      <c r="NN61" s="14"/>
      <c r="NO61" s="14"/>
      <c r="NP61" s="14"/>
      <c r="NQ61" s="14"/>
      <c r="NR61" s="14"/>
      <c r="NS61" s="14"/>
      <c r="NT61" s="14"/>
      <c r="NU61" s="14"/>
      <c r="NV61" s="14"/>
      <c r="NW61" s="14"/>
      <c r="NX61" s="14"/>
      <c r="NY61" s="14"/>
      <c r="NZ61" s="14"/>
      <c r="OA61" s="14"/>
      <c r="OB61" s="14"/>
      <c r="OC61" s="14"/>
      <c r="OD61" s="14"/>
      <c r="OE61" s="14"/>
      <c r="OF61" s="14"/>
      <c r="OG61" s="14"/>
      <c r="OH61" s="14"/>
      <c r="OI61" s="14"/>
      <c r="OJ61" s="14"/>
      <c r="OK61" s="14"/>
      <c r="OL61" s="14"/>
      <c r="OM61" s="14"/>
      <c r="ON61" s="14"/>
      <c r="OO61" s="14"/>
      <c r="OP61" s="14"/>
      <c r="OQ61" s="14"/>
      <c r="OR61" s="14"/>
      <c r="OS61" s="14"/>
      <c r="OT61" s="14"/>
      <c r="OU61" s="14"/>
      <c r="OV61" s="14"/>
      <c r="OW61" s="14"/>
      <c r="OX61" s="14"/>
      <c r="OY61" s="14"/>
      <c r="OZ61" s="14"/>
      <c r="PA61" s="14"/>
      <c r="PB61" s="14"/>
      <c r="PC61" s="14"/>
      <c r="PD61" s="14"/>
      <c r="PE61" s="14"/>
      <c r="PF61" s="14"/>
      <c r="PG61" s="14"/>
      <c r="PH61" s="14"/>
      <c r="PI61" s="14"/>
      <c r="PJ61" s="14"/>
      <c r="PK61" s="14"/>
      <c r="PL61" s="14"/>
      <c r="PM61" s="14"/>
      <c r="PN61" s="14"/>
      <c r="PO61" s="14"/>
      <c r="PP61" s="14"/>
      <c r="PQ61" s="14"/>
      <c r="PR61" s="14"/>
      <c r="PS61" s="14"/>
      <c r="PT61" s="14"/>
      <c r="PU61" s="14"/>
      <c r="PV61" s="14"/>
      <c r="PW61" s="14"/>
      <c r="PX61" s="14"/>
      <c r="PY61" s="14"/>
      <c r="PZ61" s="14"/>
      <c r="QA61" s="14"/>
      <c r="QB61" s="14"/>
      <c r="QC61" s="14"/>
      <c r="QD61" s="14"/>
      <c r="QE61" s="14"/>
      <c r="QF61" s="14"/>
      <c r="QG61" s="14"/>
      <c r="QH61" s="14"/>
      <c r="QI61" s="14"/>
      <c r="QJ61" s="14"/>
      <c r="QK61" s="14"/>
      <c r="QL61" s="14"/>
      <c r="QM61" s="14"/>
      <c r="QN61" s="14"/>
      <c r="QO61" s="14"/>
      <c r="QP61" s="14"/>
      <c r="QQ61" s="14"/>
      <c r="QR61" s="14"/>
      <c r="QS61" s="14"/>
      <c r="QT61" s="14"/>
      <c r="QU61" s="14"/>
      <c r="QV61" s="14"/>
      <c r="QW61" s="14"/>
      <c r="QX61" s="14"/>
      <c r="QY61" s="14"/>
      <c r="QZ61" s="14"/>
      <c r="RA61" s="14"/>
      <c r="RB61" s="14"/>
      <c r="RC61" s="14"/>
      <c r="RD61" s="14"/>
      <c r="RE61" s="14"/>
      <c r="RF61" s="14"/>
      <c r="RG61" s="14"/>
      <c r="RH61" s="14"/>
      <c r="RI61" s="14"/>
      <c r="RJ61" s="14"/>
      <c r="RK61" s="14"/>
      <c r="RL61" s="14"/>
      <c r="RM61" s="14"/>
      <c r="RN61" s="14"/>
      <c r="RO61" s="14"/>
      <c r="RP61" s="14"/>
      <c r="RQ61" s="14"/>
      <c r="RR61" s="14"/>
      <c r="RS61" s="14"/>
      <c r="RT61" s="14"/>
      <c r="RU61" s="14"/>
      <c r="RV61" s="14"/>
      <c r="RW61" s="14"/>
      <c r="RX61" s="14"/>
      <c r="RY61" s="14"/>
      <c r="RZ61" s="14"/>
      <c r="SA61" s="14"/>
      <c r="SB61" s="14"/>
      <c r="SC61" s="14"/>
      <c r="SD61" s="14"/>
      <c r="SE61" s="14"/>
      <c r="SF61" s="14"/>
      <c r="SG61" s="14"/>
      <c r="SH61" s="14"/>
      <c r="SI61" s="14"/>
      <c r="SJ61" s="14"/>
      <c r="SK61" s="14"/>
      <c r="SL61" s="14"/>
      <c r="SM61" s="14"/>
      <c r="SN61" s="14"/>
      <c r="SO61" s="14"/>
      <c r="SP61" s="14"/>
      <c r="SQ61" s="14"/>
      <c r="SR61" s="14"/>
      <c r="SS61" s="14"/>
      <c r="ST61" s="14"/>
      <c r="SU61" s="14"/>
      <c r="SV61" s="14"/>
      <c r="SW61" s="14"/>
      <c r="SX61" s="14"/>
      <c r="SY61" s="14"/>
      <c r="SZ61" s="14"/>
      <c r="TA61" s="14"/>
      <c r="TB61" s="14"/>
      <c r="TC61" s="14"/>
      <c r="TD61" s="14"/>
      <c r="TE61" s="14"/>
      <c r="TF61" s="14"/>
      <c r="TG61" s="14"/>
      <c r="TH61" s="14"/>
      <c r="TI61" s="14"/>
      <c r="TJ61" s="14"/>
      <c r="TK61" s="14"/>
      <c r="TL61" s="14"/>
      <c r="TM61" s="14"/>
      <c r="TN61" s="14"/>
      <c r="TO61" s="14"/>
      <c r="TP61" s="14"/>
      <c r="TQ61" s="14"/>
      <c r="TR61" s="14"/>
      <c r="TS61" s="14"/>
      <c r="TT61" s="14"/>
      <c r="TU61" s="14"/>
      <c r="TV61" s="14"/>
      <c r="TW61" s="14"/>
      <c r="TX61" s="14"/>
      <c r="TY61" s="14"/>
      <c r="TZ61" s="14"/>
      <c r="UA61" s="14"/>
      <c r="UB61" s="14"/>
      <c r="UC61" s="14"/>
      <c r="UD61" s="14"/>
      <c r="UE61" s="14"/>
      <c r="UF61" s="14"/>
      <c r="UG61" s="14"/>
      <c r="UH61" s="14"/>
      <c r="UI61" s="14"/>
      <c r="UJ61" s="14"/>
      <c r="UK61" s="14"/>
      <c r="UL61" s="14"/>
      <c r="UM61" s="14"/>
      <c r="UN61" s="14"/>
      <c r="UO61" s="14"/>
      <c r="UP61" s="14"/>
      <c r="UQ61" s="14"/>
      <c r="UR61" s="14"/>
      <c r="US61" s="14"/>
      <c r="UT61" s="14"/>
      <c r="UU61" s="14"/>
      <c r="UV61" s="14"/>
      <c r="UW61" s="14"/>
      <c r="UX61" s="14"/>
      <c r="UY61" s="14"/>
      <c r="UZ61" s="14"/>
      <c r="VA61" s="14"/>
      <c r="VB61" s="14"/>
      <c r="VC61" s="14"/>
      <c r="VD61" s="14"/>
      <c r="VE61" s="14"/>
      <c r="VF61" s="14"/>
      <c r="VG61" s="14"/>
      <c r="VH61" s="14"/>
      <c r="VI61" s="14"/>
      <c r="VJ61" s="14"/>
      <c r="VK61" s="14"/>
      <c r="VL61" s="14"/>
      <c r="VM61" s="14"/>
      <c r="VN61" s="14"/>
      <c r="VO61" s="14"/>
      <c r="VP61" s="14"/>
      <c r="VQ61" s="14"/>
      <c r="VR61" s="14"/>
      <c r="VS61" s="14"/>
      <c r="VT61" s="14"/>
      <c r="VU61" s="14"/>
      <c r="VV61" s="14"/>
      <c r="VW61" s="14"/>
      <c r="VX61" s="14"/>
      <c r="VY61" s="14"/>
      <c r="VZ61" s="14"/>
      <c r="WA61" s="14"/>
      <c r="WB61" s="14"/>
      <c r="WC61" s="14"/>
      <c r="WD61" s="14"/>
      <c r="WE61" s="14"/>
      <c r="WF61" s="14"/>
      <c r="WG61" s="14"/>
      <c r="WH61" s="14"/>
      <c r="WI61" s="14"/>
      <c r="WJ61" s="14"/>
      <c r="WK61" s="14"/>
      <c r="WL61" s="14"/>
      <c r="WM61" s="14"/>
      <c r="WN61" s="14"/>
      <c r="WO61" s="14"/>
      <c r="WP61" s="14"/>
      <c r="WQ61" s="14"/>
      <c r="WR61" s="14"/>
      <c r="WS61" s="14"/>
      <c r="WT61" s="14"/>
      <c r="WU61" s="14"/>
      <c r="WV61" s="14"/>
      <c r="WW61" s="14"/>
      <c r="WX61" s="14"/>
      <c r="WY61" s="14"/>
      <c r="WZ61" s="14"/>
      <c r="XA61" s="14"/>
      <c r="XB61" s="14"/>
      <c r="XC61" s="14"/>
      <c r="XD61" s="14"/>
      <c r="XE61" s="14"/>
      <c r="XF61" s="14"/>
      <c r="XG61" s="14"/>
      <c r="XH61" s="14"/>
      <c r="XI61" s="14"/>
      <c r="XJ61" s="14"/>
      <c r="XK61" s="14"/>
      <c r="XL61" s="14"/>
      <c r="XM61" s="14"/>
      <c r="XN61" s="14"/>
      <c r="XO61" s="14"/>
      <c r="XP61" s="14"/>
      <c r="XQ61" s="14"/>
      <c r="XR61" s="14"/>
      <c r="XS61" s="14"/>
      <c r="XT61" s="14"/>
      <c r="XU61" s="14"/>
      <c r="XV61" s="14"/>
      <c r="XW61" s="14"/>
      <c r="XX61" s="14"/>
      <c r="XY61" s="14"/>
      <c r="XZ61" s="14"/>
      <c r="YA61" s="14"/>
      <c r="YB61" s="14"/>
      <c r="YC61" s="14"/>
      <c r="YD61" s="14"/>
      <c r="YE61" s="14"/>
      <c r="YF61" s="14"/>
      <c r="YG61" s="14"/>
      <c r="YH61" s="14"/>
      <c r="YI61" s="14"/>
      <c r="YJ61" s="14"/>
      <c r="YK61" s="14"/>
      <c r="YL61" s="14"/>
      <c r="YM61" s="14"/>
      <c r="YN61" s="14"/>
      <c r="YO61" s="14"/>
      <c r="YP61" s="14"/>
      <c r="YQ61" s="14"/>
      <c r="YR61" s="14"/>
      <c r="YS61" s="14"/>
      <c r="YT61" s="14"/>
      <c r="YU61" s="14"/>
      <c r="YV61" s="14"/>
      <c r="YW61" s="14"/>
      <c r="YX61" s="14"/>
      <c r="YY61" s="14"/>
      <c r="YZ61" s="14"/>
      <c r="ZA61" s="14"/>
      <c r="ZB61" s="14"/>
      <c r="ZC61" s="14"/>
      <c r="ZD61" s="14"/>
      <c r="ZE61" s="14"/>
      <c r="ZF61" s="14"/>
      <c r="ZG61" s="14"/>
      <c r="ZH61" s="14"/>
      <c r="ZI61" s="14"/>
      <c r="ZJ61" s="14"/>
      <c r="ZK61" s="14"/>
      <c r="ZL61" s="14"/>
      <c r="ZM61" s="14"/>
      <c r="ZN61" s="14"/>
      <c r="ZO61" s="14"/>
      <c r="ZP61" s="14"/>
      <c r="ZQ61" s="14"/>
      <c r="ZR61" s="14"/>
      <c r="ZS61" s="14"/>
      <c r="ZT61" s="14"/>
      <c r="ZU61" s="14"/>
      <c r="ZV61" s="14"/>
      <c r="ZW61" s="14"/>
      <c r="ZX61" s="14"/>
      <c r="ZY61" s="14"/>
      <c r="ZZ61" s="14"/>
      <c r="AAA61" s="14"/>
      <c r="AAB61" s="14"/>
    </row>
    <row r="62" spans="1:704" s="13" customFormat="1" ht="16.149999999999999" customHeight="1" x14ac:dyDescent="0.2">
      <c r="A62" s="33"/>
      <c r="B62" s="93"/>
      <c r="C62" s="38" t="s">
        <v>4</v>
      </c>
      <c r="D62" s="39">
        <f t="shared" si="15"/>
        <v>0</v>
      </c>
      <c r="E62" s="41"/>
      <c r="F62" s="41"/>
      <c r="G62" s="41"/>
      <c r="H62" s="41"/>
      <c r="I62" s="26"/>
      <c r="J62" s="26"/>
      <c r="K62" s="26"/>
      <c r="L62" s="26"/>
      <c r="M62" s="26"/>
      <c r="N62" s="26"/>
      <c r="O62" s="26"/>
      <c r="P62" s="26"/>
      <c r="Q62" s="26"/>
      <c r="R62" s="21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  <c r="IG62" s="14"/>
      <c r="IH62" s="14"/>
      <c r="II62" s="14"/>
      <c r="IJ62" s="14"/>
      <c r="IK62" s="14"/>
      <c r="IL62" s="14"/>
      <c r="IM62" s="14"/>
      <c r="IN62" s="14"/>
      <c r="IO62" s="14"/>
      <c r="IP62" s="14"/>
      <c r="IQ62" s="14"/>
      <c r="IR62" s="14"/>
      <c r="IS62" s="14"/>
      <c r="IT62" s="14"/>
      <c r="IU62" s="14"/>
      <c r="IV62" s="14"/>
      <c r="IW62" s="14"/>
      <c r="IX62" s="14"/>
      <c r="IY62" s="14"/>
      <c r="IZ62" s="14"/>
      <c r="JA62" s="14"/>
      <c r="JB62" s="14"/>
      <c r="JC62" s="14"/>
      <c r="JD62" s="14"/>
      <c r="JE62" s="14"/>
      <c r="JF62" s="14"/>
      <c r="JG62" s="14"/>
      <c r="JH62" s="14"/>
      <c r="JI62" s="14"/>
      <c r="JJ62" s="14"/>
      <c r="JK62" s="14"/>
      <c r="JL62" s="14"/>
      <c r="JM62" s="14"/>
      <c r="JN62" s="14"/>
      <c r="JO62" s="14"/>
      <c r="JP62" s="14"/>
      <c r="JQ62" s="14"/>
      <c r="JR62" s="14"/>
      <c r="JS62" s="14"/>
      <c r="JT62" s="14"/>
      <c r="JU62" s="14"/>
      <c r="JV62" s="14"/>
      <c r="JW62" s="14"/>
      <c r="JX62" s="14"/>
      <c r="JY62" s="14"/>
      <c r="JZ62" s="14"/>
      <c r="KA62" s="14"/>
      <c r="KB62" s="14"/>
      <c r="KC62" s="14"/>
      <c r="KD62" s="14"/>
      <c r="KE62" s="14"/>
      <c r="KF62" s="14"/>
      <c r="KG62" s="14"/>
      <c r="KH62" s="14"/>
      <c r="KI62" s="14"/>
      <c r="KJ62" s="14"/>
      <c r="KK62" s="14"/>
      <c r="KL62" s="14"/>
      <c r="KM62" s="14"/>
      <c r="KN62" s="14"/>
      <c r="KO62" s="14"/>
      <c r="KP62" s="14"/>
      <c r="KQ62" s="14"/>
      <c r="KR62" s="14"/>
      <c r="KS62" s="14"/>
      <c r="KT62" s="14"/>
      <c r="KU62" s="14"/>
      <c r="KV62" s="14"/>
      <c r="KW62" s="14"/>
      <c r="KX62" s="14"/>
      <c r="KY62" s="14"/>
      <c r="KZ62" s="14"/>
      <c r="LA62" s="14"/>
      <c r="LB62" s="14"/>
      <c r="LC62" s="14"/>
      <c r="LD62" s="14"/>
      <c r="LE62" s="14"/>
      <c r="LF62" s="14"/>
      <c r="LG62" s="14"/>
      <c r="LH62" s="14"/>
      <c r="LI62" s="14"/>
      <c r="LJ62" s="14"/>
      <c r="LK62" s="14"/>
      <c r="LL62" s="14"/>
      <c r="LM62" s="14"/>
      <c r="LN62" s="14"/>
      <c r="LO62" s="14"/>
      <c r="LP62" s="14"/>
      <c r="LQ62" s="14"/>
      <c r="LR62" s="14"/>
      <c r="LS62" s="14"/>
      <c r="LT62" s="14"/>
      <c r="LU62" s="14"/>
      <c r="LV62" s="14"/>
      <c r="LW62" s="14"/>
      <c r="LX62" s="14"/>
      <c r="LY62" s="14"/>
      <c r="LZ62" s="14"/>
      <c r="MA62" s="14"/>
      <c r="MB62" s="14"/>
      <c r="MC62" s="14"/>
      <c r="MD62" s="14"/>
      <c r="ME62" s="14"/>
      <c r="MF62" s="14"/>
      <c r="MG62" s="14"/>
      <c r="MH62" s="14"/>
      <c r="MI62" s="14"/>
      <c r="MJ62" s="14"/>
      <c r="MK62" s="14"/>
      <c r="ML62" s="14"/>
      <c r="MM62" s="14"/>
      <c r="MN62" s="14"/>
      <c r="MO62" s="14"/>
      <c r="MP62" s="14"/>
      <c r="MQ62" s="14"/>
      <c r="MR62" s="14"/>
      <c r="MS62" s="14"/>
      <c r="MT62" s="14"/>
      <c r="MU62" s="14"/>
      <c r="MV62" s="14"/>
      <c r="MW62" s="14"/>
      <c r="MX62" s="14"/>
      <c r="MY62" s="14"/>
      <c r="MZ62" s="14"/>
      <c r="NA62" s="14"/>
      <c r="NB62" s="14"/>
      <c r="NC62" s="14"/>
      <c r="ND62" s="14"/>
      <c r="NE62" s="14"/>
      <c r="NF62" s="14"/>
      <c r="NG62" s="14"/>
      <c r="NH62" s="14"/>
      <c r="NI62" s="14"/>
      <c r="NJ62" s="14"/>
      <c r="NK62" s="14"/>
      <c r="NL62" s="14"/>
      <c r="NM62" s="14"/>
      <c r="NN62" s="14"/>
      <c r="NO62" s="14"/>
      <c r="NP62" s="14"/>
      <c r="NQ62" s="14"/>
      <c r="NR62" s="14"/>
      <c r="NS62" s="14"/>
      <c r="NT62" s="14"/>
      <c r="NU62" s="14"/>
      <c r="NV62" s="14"/>
      <c r="NW62" s="14"/>
      <c r="NX62" s="14"/>
      <c r="NY62" s="14"/>
      <c r="NZ62" s="14"/>
      <c r="OA62" s="14"/>
      <c r="OB62" s="14"/>
      <c r="OC62" s="14"/>
      <c r="OD62" s="14"/>
      <c r="OE62" s="14"/>
      <c r="OF62" s="14"/>
      <c r="OG62" s="14"/>
      <c r="OH62" s="14"/>
      <c r="OI62" s="14"/>
      <c r="OJ62" s="14"/>
      <c r="OK62" s="14"/>
      <c r="OL62" s="14"/>
      <c r="OM62" s="14"/>
      <c r="ON62" s="14"/>
      <c r="OO62" s="14"/>
      <c r="OP62" s="14"/>
      <c r="OQ62" s="14"/>
      <c r="OR62" s="14"/>
      <c r="OS62" s="14"/>
      <c r="OT62" s="14"/>
      <c r="OU62" s="14"/>
      <c r="OV62" s="14"/>
      <c r="OW62" s="14"/>
      <c r="OX62" s="14"/>
      <c r="OY62" s="14"/>
      <c r="OZ62" s="14"/>
      <c r="PA62" s="14"/>
      <c r="PB62" s="14"/>
      <c r="PC62" s="14"/>
      <c r="PD62" s="14"/>
      <c r="PE62" s="14"/>
      <c r="PF62" s="14"/>
      <c r="PG62" s="14"/>
      <c r="PH62" s="14"/>
      <c r="PI62" s="14"/>
      <c r="PJ62" s="14"/>
      <c r="PK62" s="14"/>
      <c r="PL62" s="14"/>
      <c r="PM62" s="14"/>
      <c r="PN62" s="14"/>
      <c r="PO62" s="14"/>
      <c r="PP62" s="14"/>
      <c r="PQ62" s="14"/>
      <c r="PR62" s="14"/>
      <c r="PS62" s="14"/>
      <c r="PT62" s="14"/>
      <c r="PU62" s="14"/>
      <c r="PV62" s="14"/>
      <c r="PW62" s="14"/>
      <c r="PX62" s="14"/>
      <c r="PY62" s="14"/>
      <c r="PZ62" s="14"/>
      <c r="QA62" s="14"/>
      <c r="QB62" s="14"/>
      <c r="QC62" s="14"/>
      <c r="QD62" s="14"/>
      <c r="QE62" s="14"/>
      <c r="QF62" s="14"/>
      <c r="QG62" s="14"/>
      <c r="QH62" s="14"/>
      <c r="QI62" s="14"/>
      <c r="QJ62" s="14"/>
      <c r="QK62" s="14"/>
      <c r="QL62" s="14"/>
      <c r="QM62" s="14"/>
      <c r="QN62" s="14"/>
      <c r="QO62" s="14"/>
      <c r="QP62" s="14"/>
      <c r="QQ62" s="14"/>
      <c r="QR62" s="14"/>
      <c r="QS62" s="14"/>
      <c r="QT62" s="14"/>
      <c r="QU62" s="14"/>
      <c r="QV62" s="14"/>
      <c r="QW62" s="14"/>
      <c r="QX62" s="14"/>
      <c r="QY62" s="14"/>
      <c r="QZ62" s="14"/>
      <c r="RA62" s="14"/>
      <c r="RB62" s="14"/>
      <c r="RC62" s="14"/>
      <c r="RD62" s="14"/>
      <c r="RE62" s="14"/>
      <c r="RF62" s="14"/>
      <c r="RG62" s="14"/>
      <c r="RH62" s="14"/>
      <c r="RI62" s="14"/>
      <c r="RJ62" s="14"/>
      <c r="RK62" s="14"/>
      <c r="RL62" s="14"/>
      <c r="RM62" s="14"/>
      <c r="RN62" s="14"/>
      <c r="RO62" s="14"/>
      <c r="RP62" s="14"/>
      <c r="RQ62" s="14"/>
      <c r="RR62" s="14"/>
      <c r="RS62" s="14"/>
      <c r="RT62" s="14"/>
      <c r="RU62" s="14"/>
      <c r="RV62" s="14"/>
      <c r="RW62" s="14"/>
      <c r="RX62" s="14"/>
      <c r="RY62" s="14"/>
      <c r="RZ62" s="14"/>
      <c r="SA62" s="14"/>
      <c r="SB62" s="14"/>
      <c r="SC62" s="14"/>
      <c r="SD62" s="14"/>
      <c r="SE62" s="14"/>
      <c r="SF62" s="14"/>
      <c r="SG62" s="14"/>
      <c r="SH62" s="14"/>
      <c r="SI62" s="14"/>
      <c r="SJ62" s="14"/>
      <c r="SK62" s="14"/>
      <c r="SL62" s="14"/>
      <c r="SM62" s="14"/>
      <c r="SN62" s="14"/>
      <c r="SO62" s="14"/>
      <c r="SP62" s="14"/>
      <c r="SQ62" s="14"/>
      <c r="SR62" s="14"/>
      <c r="SS62" s="14"/>
      <c r="ST62" s="14"/>
      <c r="SU62" s="14"/>
      <c r="SV62" s="14"/>
      <c r="SW62" s="14"/>
      <c r="SX62" s="14"/>
      <c r="SY62" s="14"/>
      <c r="SZ62" s="14"/>
      <c r="TA62" s="14"/>
      <c r="TB62" s="14"/>
      <c r="TC62" s="14"/>
      <c r="TD62" s="14"/>
      <c r="TE62" s="14"/>
      <c r="TF62" s="14"/>
      <c r="TG62" s="14"/>
      <c r="TH62" s="14"/>
      <c r="TI62" s="14"/>
      <c r="TJ62" s="14"/>
      <c r="TK62" s="14"/>
      <c r="TL62" s="14"/>
      <c r="TM62" s="14"/>
      <c r="TN62" s="14"/>
      <c r="TO62" s="14"/>
      <c r="TP62" s="14"/>
      <c r="TQ62" s="14"/>
      <c r="TR62" s="14"/>
      <c r="TS62" s="14"/>
      <c r="TT62" s="14"/>
      <c r="TU62" s="14"/>
      <c r="TV62" s="14"/>
      <c r="TW62" s="14"/>
      <c r="TX62" s="14"/>
      <c r="TY62" s="14"/>
      <c r="TZ62" s="14"/>
      <c r="UA62" s="14"/>
      <c r="UB62" s="14"/>
      <c r="UC62" s="14"/>
      <c r="UD62" s="14"/>
      <c r="UE62" s="14"/>
      <c r="UF62" s="14"/>
      <c r="UG62" s="14"/>
      <c r="UH62" s="14"/>
      <c r="UI62" s="14"/>
      <c r="UJ62" s="14"/>
      <c r="UK62" s="14"/>
      <c r="UL62" s="14"/>
      <c r="UM62" s="14"/>
      <c r="UN62" s="14"/>
      <c r="UO62" s="14"/>
      <c r="UP62" s="14"/>
      <c r="UQ62" s="14"/>
      <c r="UR62" s="14"/>
      <c r="US62" s="14"/>
      <c r="UT62" s="14"/>
      <c r="UU62" s="14"/>
      <c r="UV62" s="14"/>
      <c r="UW62" s="14"/>
      <c r="UX62" s="14"/>
      <c r="UY62" s="14"/>
      <c r="UZ62" s="14"/>
      <c r="VA62" s="14"/>
      <c r="VB62" s="14"/>
      <c r="VC62" s="14"/>
      <c r="VD62" s="14"/>
      <c r="VE62" s="14"/>
      <c r="VF62" s="14"/>
      <c r="VG62" s="14"/>
      <c r="VH62" s="14"/>
      <c r="VI62" s="14"/>
      <c r="VJ62" s="14"/>
      <c r="VK62" s="14"/>
      <c r="VL62" s="14"/>
      <c r="VM62" s="14"/>
      <c r="VN62" s="14"/>
      <c r="VO62" s="14"/>
      <c r="VP62" s="14"/>
      <c r="VQ62" s="14"/>
      <c r="VR62" s="14"/>
      <c r="VS62" s="14"/>
      <c r="VT62" s="14"/>
      <c r="VU62" s="14"/>
      <c r="VV62" s="14"/>
      <c r="VW62" s="14"/>
      <c r="VX62" s="14"/>
      <c r="VY62" s="14"/>
      <c r="VZ62" s="14"/>
      <c r="WA62" s="14"/>
      <c r="WB62" s="14"/>
      <c r="WC62" s="14"/>
      <c r="WD62" s="14"/>
      <c r="WE62" s="14"/>
      <c r="WF62" s="14"/>
      <c r="WG62" s="14"/>
      <c r="WH62" s="14"/>
      <c r="WI62" s="14"/>
      <c r="WJ62" s="14"/>
      <c r="WK62" s="14"/>
      <c r="WL62" s="14"/>
      <c r="WM62" s="14"/>
      <c r="WN62" s="14"/>
      <c r="WO62" s="14"/>
      <c r="WP62" s="14"/>
      <c r="WQ62" s="14"/>
      <c r="WR62" s="14"/>
      <c r="WS62" s="14"/>
      <c r="WT62" s="14"/>
      <c r="WU62" s="14"/>
      <c r="WV62" s="14"/>
      <c r="WW62" s="14"/>
      <c r="WX62" s="14"/>
      <c r="WY62" s="14"/>
      <c r="WZ62" s="14"/>
      <c r="XA62" s="14"/>
      <c r="XB62" s="14"/>
      <c r="XC62" s="14"/>
      <c r="XD62" s="14"/>
      <c r="XE62" s="14"/>
      <c r="XF62" s="14"/>
      <c r="XG62" s="14"/>
      <c r="XH62" s="14"/>
      <c r="XI62" s="14"/>
      <c r="XJ62" s="14"/>
      <c r="XK62" s="14"/>
      <c r="XL62" s="14"/>
      <c r="XM62" s="14"/>
      <c r="XN62" s="14"/>
      <c r="XO62" s="14"/>
      <c r="XP62" s="14"/>
      <c r="XQ62" s="14"/>
      <c r="XR62" s="14"/>
      <c r="XS62" s="14"/>
      <c r="XT62" s="14"/>
      <c r="XU62" s="14"/>
      <c r="XV62" s="14"/>
      <c r="XW62" s="14"/>
      <c r="XX62" s="14"/>
      <c r="XY62" s="14"/>
      <c r="XZ62" s="14"/>
      <c r="YA62" s="14"/>
      <c r="YB62" s="14"/>
      <c r="YC62" s="14"/>
      <c r="YD62" s="14"/>
      <c r="YE62" s="14"/>
      <c r="YF62" s="14"/>
      <c r="YG62" s="14"/>
      <c r="YH62" s="14"/>
      <c r="YI62" s="14"/>
      <c r="YJ62" s="14"/>
      <c r="YK62" s="14"/>
      <c r="YL62" s="14"/>
      <c r="YM62" s="14"/>
      <c r="YN62" s="14"/>
      <c r="YO62" s="14"/>
      <c r="YP62" s="14"/>
      <c r="YQ62" s="14"/>
      <c r="YR62" s="14"/>
      <c r="YS62" s="14"/>
      <c r="YT62" s="14"/>
      <c r="YU62" s="14"/>
      <c r="YV62" s="14"/>
      <c r="YW62" s="14"/>
      <c r="YX62" s="14"/>
      <c r="YY62" s="14"/>
      <c r="YZ62" s="14"/>
      <c r="ZA62" s="14"/>
      <c r="ZB62" s="14"/>
      <c r="ZC62" s="14"/>
      <c r="ZD62" s="14"/>
      <c r="ZE62" s="14"/>
      <c r="ZF62" s="14"/>
      <c r="ZG62" s="14"/>
      <c r="ZH62" s="14"/>
      <c r="ZI62" s="14"/>
      <c r="ZJ62" s="14"/>
      <c r="ZK62" s="14"/>
      <c r="ZL62" s="14"/>
      <c r="ZM62" s="14"/>
      <c r="ZN62" s="14"/>
      <c r="ZO62" s="14"/>
      <c r="ZP62" s="14"/>
      <c r="ZQ62" s="14"/>
      <c r="ZR62" s="14"/>
      <c r="ZS62" s="14"/>
      <c r="ZT62" s="14"/>
      <c r="ZU62" s="14"/>
      <c r="ZV62" s="14"/>
      <c r="ZW62" s="14"/>
      <c r="ZX62" s="14"/>
      <c r="ZY62" s="14"/>
      <c r="ZZ62" s="14"/>
      <c r="AAA62" s="14"/>
      <c r="AAB62" s="14"/>
    </row>
    <row r="63" spans="1:704" s="13" customFormat="1" ht="16.149999999999999" customHeight="1" x14ac:dyDescent="0.2">
      <c r="A63" s="33"/>
      <c r="B63" s="91" t="s">
        <v>136</v>
      </c>
      <c r="C63" s="37" t="s">
        <v>1</v>
      </c>
      <c r="D63" s="39">
        <f t="shared" si="15"/>
        <v>436.19099999999997</v>
      </c>
      <c r="E63" s="41"/>
      <c r="F63" s="41"/>
      <c r="G63" s="41"/>
      <c r="H63" s="40">
        <v>436.19099999999997</v>
      </c>
      <c r="I63" s="26"/>
      <c r="J63" s="26"/>
      <c r="K63" s="26"/>
      <c r="L63" s="26"/>
      <c r="M63" s="26"/>
      <c r="N63" s="26"/>
      <c r="O63" s="26"/>
      <c r="P63" s="26"/>
      <c r="Q63" s="26"/>
      <c r="R63" s="21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4"/>
      <c r="EJ63" s="14"/>
      <c r="EK63" s="14"/>
      <c r="EL63" s="14"/>
      <c r="EM63" s="14"/>
      <c r="EN63" s="14"/>
      <c r="EO63" s="14"/>
      <c r="EP63" s="14"/>
      <c r="EQ63" s="14"/>
      <c r="ER63" s="14"/>
      <c r="ES63" s="14"/>
      <c r="ET63" s="14"/>
      <c r="EU63" s="14"/>
      <c r="EV63" s="14"/>
      <c r="EW63" s="14"/>
      <c r="EX63" s="14"/>
      <c r="EY63" s="14"/>
      <c r="EZ63" s="14"/>
      <c r="FA63" s="14"/>
      <c r="FB63" s="14"/>
      <c r="FC63" s="14"/>
      <c r="FD63" s="14"/>
      <c r="FE63" s="14"/>
      <c r="FF63" s="14"/>
      <c r="FG63" s="14"/>
      <c r="FH63" s="14"/>
      <c r="FI63" s="14"/>
      <c r="FJ63" s="14"/>
      <c r="FK63" s="14"/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  <c r="FW63" s="14"/>
      <c r="FX63" s="14"/>
      <c r="FY63" s="14"/>
      <c r="FZ63" s="14"/>
      <c r="GA63" s="14"/>
      <c r="GB63" s="14"/>
      <c r="GC63" s="14"/>
      <c r="GD63" s="14"/>
      <c r="GE63" s="14"/>
      <c r="GF63" s="14"/>
      <c r="GG63" s="14"/>
      <c r="GH63" s="14"/>
      <c r="GI63" s="14"/>
      <c r="GJ63" s="14"/>
      <c r="GK63" s="14"/>
      <c r="GL63" s="14"/>
      <c r="GM63" s="14"/>
      <c r="GN63" s="14"/>
      <c r="GO63" s="14"/>
      <c r="GP63" s="14"/>
      <c r="GQ63" s="14"/>
      <c r="GR63" s="14"/>
      <c r="GS63" s="14"/>
      <c r="GT63" s="14"/>
      <c r="GU63" s="14"/>
      <c r="GV63" s="14"/>
      <c r="GW63" s="14"/>
      <c r="GX63" s="14"/>
      <c r="GY63" s="14"/>
      <c r="GZ63" s="14"/>
      <c r="HA63" s="14"/>
      <c r="HB63" s="14"/>
      <c r="HC63" s="14"/>
      <c r="HD63" s="14"/>
      <c r="HE63" s="14"/>
      <c r="HF63" s="14"/>
      <c r="HG63" s="14"/>
      <c r="HH63" s="14"/>
      <c r="HI63" s="14"/>
      <c r="HJ63" s="14"/>
      <c r="HK63" s="14"/>
      <c r="HL63" s="14"/>
      <c r="HM63" s="14"/>
      <c r="HN63" s="14"/>
      <c r="HO63" s="14"/>
      <c r="HP63" s="14"/>
      <c r="HQ63" s="14"/>
      <c r="HR63" s="14"/>
      <c r="HS63" s="14"/>
      <c r="HT63" s="14"/>
      <c r="HU63" s="14"/>
      <c r="HV63" s="14"/>
      <c r="HW63" s="14"/>
      <c r="HX63" s="14"/>
      <c r="HY63" s="14"/>
      <c r="HZ63" s="14"/>
      <c r="IA63" s="14"/>
      <c r="IB63" s="14"/>
      <c r="IC63" s="14"/>
      <c r="ID63" s="14"/>
      <c r="IE63" s="14"/>
      <c r="IF63" s="14"/>
      <c r="IG63" s="14"/>
      <c r="IH63" s="14"/>
      <c r="II63" s="14"/>
      <c r="IJ63" s="14"/>
      <c r="IK63" s="14"/>
      <c r="IL63" s="14"/>
      <c r="IM63" s="14"/>
      <c r="IN63" s="14"/>
      <c r="IO63" s="14"/>
      <c r="IP63" s="14"/>
      <c r="IQ63" s="14"/>
      <c r="IR63" s="14"/>
      <c r="IS63" s="14"/>
      <c r="IT63" s="14"/>
      <c r="IU63" s="14"/>
      <c r="IV63" s="14"/>
      <c r="IW63" s="14"/>
      <c r="IX63" s="14"/>
      <c r="IY63" s="14"/>
      <c r="IZ63" s="14"/>
      <c r="JA63" s="14"/>
      <c r="JB63" s="14"/>
      <c r="JC63" s="14"/>
      <c r="JD63" s="14"/>
      <c r="JE63" s="14"/>
      <c r="JF63" s="14"/>
      <c r="JG63" s="14"/>
      <c r="JH63" s="14"/>
      <c r="JI63" s="14"/>
      <c r="JJ63" s="14"/>
      <c r="JK63" s="14"/>
      <c r="JL63" s="14"/>
      <c r="JM63" s="14"/>
      <c r="JN63" s="14"/>
      <c r="JO63" s="14"/>
      <c r="JP63" s="14"/>
      <c r="JQ63" s="14"/>
      <c r="JR63" s="14"/>
      <c r="JS63" s="14"/>
      <c r="JT63" s="14"/>
      <c r="JU63" s="14"/>
      <c r="JV63" s="14"/>
      <c r="JW63" s="14"/>
      <c r="JX63" s="14"/>
      <c r="JY63" s="14"/>
      <c r="JZ63" s="14"/>
      <c r="KA63" s="14"/>
      <c r="KB63" s="14"/>
      <c r="KC63" s="14"/>
      <c r="KD63" s="14"/>
      <c r="KE63" s="14"/>
      <c r="KF63" s="14"/>
      <c r="KG63" s="14"/>
      <c r="KH63" s="14"/>
      <c r="KI63" s="14"/>
      <c r="KJ63" s="14"/>
      <c r="KK63" s="14"/>
      <c r="KL63" s="14"/>
      <c r="KM63" s="14"/>
      <c r="KN63" s="14"/>
      <c r="KO63" s="14"/>
      <c r="KP63" s="14"/>
      <c r="KQ63" s="14"/>
      <c r="KR63" s="14"/>
      <c r="KS63" s="14"/>
      <c r="KT63" s="14"/>
      <c r="KU63" s="14"/>
      <c r="KV63" s="14"/>
      <c r="KW63" s="14"/>
      <c r="KX63" s="14"/>
      <c r="KY63" s="14"/>
      <c r="KZ63" s="14"/>
      <c r="LA63" s="14"/>
      <c r="LB63" s="14"/>
      <c r="LC63" s="14"/>
      <c r="LD63" s="14"/>
      <c r="LE63" s="14"/>
      <c r="LF63" s="14"/>
      <c r="LG63" s="14"/>
      <c r="LH63" s="14"/>
      <c r="LI63" s="14"/>
      <c r="LJ63" s="14"/>
      <c r="LK63" s="14"/>
      <c r="LL63" s="14"/>
      <c r="LM63" s="14"/>
      <c r="LN63" s="14"/>
      <c r="LO63" s="14"/>
      <c r="LP63" s="14"/>
      <c r="LQ63" s="14"/>
      <c r="LR63" s="14"/>
      <c r="LS63" s="14"/>
      <c r="LT63" s="14"/>
      <c r="LU63" s="14"/>
      <c r="LV63" s="14"/>
      <c r="LW63" s="14"/>
      <c r="LX63" s="14"/>
      <c r="LY63" s="14"/>
      <c r="LZ63" s="14"/>
      <c r="MA63" s="14"/>
      <c r="MB63" s="14"/>
      <c r="MC63" s="14"/>
      <c r="MD63" s="14"/>
      <c r="ME63" s="14"/>
      <c r="MF63" s="14"/>
      <c r="MG63" s="14"/>
      <c r="MH63" s="14"/>
      <c r="MI63" s="14"/>
      <c r="MJ63" s="14"/>
      <c r="MK63" s="14"/>
      <c r="ML63" s="14"/>
      <c r="MM63" s="14"/>
      <c r="MN63" s="14"/>
      <c r="MO63" s="14"/>
      <c r="MP63" s="14"/>
      <c r="MQ63" s="14"/>
      <c r="MR63" s="14"/>
      <c r="MS63" s="14"/>
      <c r="MT63" s="14"/>
      <c r="MU63" s="14"/>
      <c r="MV63" s="14"/>
      <c r="MW63" s="14"/>
      <c r="MX63" s="14"/>
      <c r="MY63" s="14"/>
      <c r="MZ63" s="14"/>
      <c r="NA63" s="14"/>
      <c r="NB63" s="14"/>
      <c r="NC63" s="14"/>
      <c r="ND63" s="14"/>
      <c r="NE63" s="14"/>
      <c r="NF63" s="14"/>
      <c r="NG63" s="14"/>
      <c r="NH63" s="14"/>
      <c r="NI63" s="14"/>
      <c r="NJ63" s="14"/>
      <c r="NK63" s="14"/>
      <c r="NL63" s="14"/>
      <c r="NM63" s="14"/>
      <c r="NN63" s="14"/>
      <c r="NO63" s="14"/>
      <c r="NP63" s="14"/>
      <c r="NQ63" s="14"/>
      <c r="NR63" s="14"/>
      <c r="NS63" s="14"/>
      <c r="NT63" s="14"/>
      <c r="NU63" s="14"/>
      <c r="NV63" s="14"/>
      <c r="NW63" s="14"/>
      <c r="NX63" s="14"/>
      <c r="NY63" s="14"/>
      <c r="NZ63" s="14"/>
      <c r="OA63" s="14"/>
      <c r="OB63" s="14"/>
      <c r="OC63" s="14"/>
      <c r="OD63" s="14"/>
      <c r="OE63" s="14"/>
      <c r="OF63" s="14"/>
      <c r="OG63" s="14"/>
      <c r="OH63" s="14"/>
      <c r="OI63" s="14"/>
      <c r="OJ63" s="14"/>
      <c r="OK63" s="14"/>
      <c r="OL63" s="14"/>
      <c r="OM63" s="14"/>
      <c r="ON63" s="14"/>
      <c r="OO63" s="14"/>
      <c r="OP63" s="14"/>
      <c r="OQ63" s="14"/>
      <c r="OR63" s="14"/>
      <c r="OS63" s="14"/>
      <c r="OT63" s="14"/>
      <c r="OU63" s="14"/>
      <c r="OV63" s="14"/>
      <c r="OW63" s="14"/>
      <c r="OX63" s="14"/>
      <c r="OY63" s="14"/>
      <c r="OZ63" s="14"/>
      <c r="PA63" s="14"/>
      <c r="PB63" s="14"/>
      <c r="PC63" s="14"/>
      <c r="PD63" s="14"/>
      <c r="PE63" s="14"/>
      <c r="PF63" s="14"/>
      <c r="PG63" s="14"/>
      <c r="PH63" s="14"/>
      <c r="PI63" s="14"/>
      <c r="PJ63" s="14"/>
      <c r="PK63" s="14"/>
      <c r="PL63" s="14"/>
      <c r="PM63" s="14"/>
      <c r="PN63" s="14"/>
      <c r="PO63" s="14"/>
      <c r="PP63" s="14"/>
      <c r="PQ63" s="14"/>
      <c r="PR63" s="14"/>
      <c r="PS63" s="14"/>
      <c r="PT63" s="14"/>
      <c r="PU63" s="14"/>
      <c r="PV63" s="14"/>
      <c r="PW63" s="14"/>
      <c r="PX63" s="14"/>
      <c r="PY63" s="14"/>
      <c r="PZ63" s="14"/>
      <c r="QA63" s="14"/>
      <c r="QB63" s="14"/>
      <c r="QC63" s="14"/>
      <c r="QD63" s="14"/>
      <c r="QE63" s="14"/>
      <c r="QF63" s="14"/>
      <c r="QG63" s="14"/>
      <c r="QH63" s="14"/>
      <c r="QI63" s="14"/>
      <c r="QJ63" s="14"/>
      <c r="QK63" s="14"/>
      <c r="QL63" s="14"/>
      <c r="QM63" s="14"/>
      <c r="QN63" s="14"/>
      <c r="QO63" s="14"/>
      <c r="QP63" s="14"/>
      <c r="QQ63" s="14"/>
      <c r="QR63" s="14"/>
      <c r="QS63" s="14"/>
      <c r="QT63" s="14"/>
      <c r="QU63" s="14"/>
      <c r="QV63" s="14"/>
      <c r="QW63" s="14"/>
      <c r="QX63" s="14"/>
      <c r="QY63" s="14"/>
      <c r="QZ63" s="14"/>
      <c r="RA63" s="14"/>
      <c r="RB63" s="14"/>
      <c r="RC63" s="14"/>
      <c r="RD63" s="14"/>
      <c r="RE63" s="14"/>
      <c r="RF63" s="14"/>
      <c r="RG63" s="14"/>
      <c r="RH63" s="14"/>
      <c r="RI63" s="14"/>
      <c r="RJ63" s="14"/>
      <c r="RK63" s="14"/>
      <c r="RL63" s="14"/>
      <c r="RM63" s="14"/>
      <c r="RN63" s="14"/>
      <c r="RO63" s="14"/>
      <c r="RP63" s="14"/>
      <c r="RQ63" s="14"/>
      <c r="RR63" s="14"/>
      <c r="RS63" s="14"/>
      <c r="RT63" s="14"/>
      <c r="RU63" s="14"/>
      <c r="RV63" s="14"/>
      <c r="RW63" s="14"/>
      <c r="RX63" s="14"/>
      <c r="RY63" s="14"/>
      <c r="RZ63" s="14"/>
      <c r="SA63" s="14"/>
      <c r="SB63" s="14"/>
      <c r="SC63" s="14"/>
      <c r="SD63" s="14"/>
      <c r="SE63" s="14"/>
      <c r="SF63" s="14"/>
      <c r="SG63" s="14"/>
      <c r="SH63" s="14"/>
      <c r="SI63" s="14"/>
      <c r="SJ63" s="14"/>
      <c r="SK63" s="14"/>
      <c r="SL63" s="14"/>
      <c r="SM63" s="14"/>
      <c r="SN63" s="14"/>
      <c r="SO63" s="14"/>
      <c r="SP63" s="14"/>
      <c r="SQ63" s="14"/>
      <c r="SR63" s="14"/>
      <c r="SS63" s="14"/>
      <c r="ST63" s="14"/>
      <c r="SU63" s="14"/>
      <c r="SV63" s="14"/>
      <c r="SW63" s="14"/>
      <c r="SX63" s="14"/>
      <c r="SY63" s="14"/>
      <c r="SZ63" s="14"/>
      <c r="TA63" s="14"/>
      <c r="TB63" s="14"/>
      <c r="TC63" s="14"/>
      <c r="TD63" s="14"/>
      <c r="TE63" s="14"/>
      <c r="TF63" s="14"/>
      <c r="TG63" s="14"/>
      <c r="TH63" s="14"/>
      <c r="TI63" s="14"/>
      <c r="TJ63" s="14"/>
      <c r="TK63" s="14"/>
      <c r="TL63" s="14"/>
      <c r="TM63" s="14"/>
      <c r="TN63" s="14"/>
      <c r="TO63" s="14"/>
      <c r="TP63" s="14"/>
      <c r="TQ63" s="14"/>
      <c r="TR63" s="14"/>
      <c r="TS63" s="14"/>
      <c r="TT63" s="14"/>
      <c r="TU63" s="14"/>
      <c r="TV63" s="14"/>
      <c r="TW63" s="14"/>
      <c r="TX63" s="14"/>
      <c r="TY63" s="14"/>
      <c r="TZ63" s="14"/>
      <c r="UA63" s="14"/>
      <c r="UB63" s="14"/>
      <c r="UC63" s="14"/>
      <c r="UD63" s="14"/>
      <c r="UE63" s="14"/>
      <c r="UF63" s="14"/>
      <c r="UG63" s="14"/>
      <c r="UH63" s="14"/>
      <c r="UI63" s="14"/>
      <c r="UJ63" s="14"/>
      <c r="UK63" s="14"/>
      <c r="UL63" s="14"/>
      <c r="UM63" s="14"/>
      <c r="UN63" s="14"/>
      <c r="UO63" s="14"/>
      <c r="UP63" s="14"/>
      <c r="UQ63" s="14"/>
      <c r="UR63" s="14"/>
      <c r="US63" s="14"/>
      <c r="UT63" s="14"/>
      <c r="UU63" s="14"/>
      <c r="UV63" s="14"/>
      <c r="UW63" s="14"/>
      <c r="UX63" s="14"/>
      <c r="UY63" s="14"/>
      <c r="UZ63" s="14"/>
      <c r="VA63" s="14"/>
      <c r="VB63" s="14"/>
      <c r="VC63" s="14"/>
      <c r="VD63" s="14"/>
      <c r="VE63" s="14"/>
      <c r="VF63" s="14"/>
      <c r="VG63" s="14"/>
      <c r="VH63" s="14"/>
      <c r="VI63" s="14"/>
      <c r="VJ63" s="14"/>
      <c r="VK63" s="14"/>
      <c r="VL63" s="14"/>
      <c r="VM63" s="14"/>
      <c r="VN63" s="14"/>
      <c r="VO63" s="14"/>
      <c r="VP63" s="14"/>
      <c r="VQ63" s="14"/>
      <c r="VR63" s="14"/>
      <c r="VS63" s="14"/>
      <c r="VT63" s="14"/>
      <c r="VU63" s="14"/>
      <c r="VV63" s="14"/>
      <c r="VW63" s="14"/>
      <c r="VX63" s="14"/>
      <c r="VY63" s="14"/>
      <c r="VZ63" s="14"/>
      <c r="WA63" s="14"/>
      <c r="WB63" s="14"/>
      <c r="WC63" s="14"/>
      <c r="WD63" s="14"/>
      <c r="WE63" s="14"/>
      <c r="WF63" s="14"/>
      <c r="WG63" s="14"/>
      <c r="WH63" s="14"/>
      <c r="WI63" s="14"/>
      <c r="WJ63" s="14"/>
      <c r="WK63" s="14"/>
      <c r="WL63" s="14"/>
      <c r="WM63" s="14"/>
      <c r="WN63" s="14"/>
      <c r="WO63" s="14"/>
      <c r="WP63" s="14"/>
      <c r="WQ63" s="14"/>
      <c r="WR63" s="14"/>
      <c r="WS63" s="14"/>
      <c r="WT63" s="14"/>
      <c r="WU63" s="14"/>
      <c r="WV63" s="14"/>
      <c r="WW63" s="14"/>
      <c r="WX63" s="14"/>
      <c r="WY63" s="14"/>
      <c r="WZ63" s="14"/>
      <c r="XA63" s="14"/>
      <c r="XB63" s="14"/>
      <c r="XC63" s="14"/>
      <c r="XD63" s="14"/>
      <c r="XE63" s="14"/>
      <c r="XF63" s="14"/>
      <c r="XG63" s="14"/>
      <c r="XH63" s="14"/>
      <c r="XI63" s="14"/>
      <c r="XJ63" s="14"/>
      <c r="XK63" s="14"/>
      <c r="XL63" s="14"/>
      <c r="XM63" s="14"/>
      <c r="XN63" s="14"/>
      <c r="XO63" s="14"/>
      <c r="XP63" s="14"/>
      <c r="XQ63" s="14"/>
      <c r="XR63" s="14"/>
      <c r="XS63" s="14"/>
      <c r="XT63" s="14"/>
      <c r="XU63" s="14"/>
      <c r="XV63" s="14"/>
      <c r="XW63" s="14"/>
      <c r="XX63" s="14"/>
      <c r="XY63" s="14"/>
      <c r="XZ63" s="14"/>
      <c r="YA63" s="14"/>
      <c r="YB63" s="14"/>
      <c r="YC63" s="14"/>
      <c r="YD63" s="14"/>
      <c r="YE63" s="14"/>
      <c r="YF63" s="14"/>
      <c r="YG63" s="14"/>
      <c r="YH63" s="14"/>
      <c r="YI63" s="14"/>
      <c r="YJ63" s="14"/>
      <c r="YK63" s="14"/>
      <c r="YL63" s="14"/>
      <c r="YM63" s="14"/>
      <c r="YN63" s="14"/>
      <c r="YO63" s="14"/>
      <c r="YP63" s="14"/>
      <c r="YQ63" s="14"/>
      <c r="YR63" s="14"/>
      <c r="YS63" s="14"/>
      <c r="YT63" s="14"/>
      <c r="YU63" s="14"/>
      <c r="YV63" s="14"/>
      <c r="YW63" s="14"/>
      <c r="YX63" s="14"/>
      <c r="YY63" s="14"/>
      <c r="YZ63" s="14"/>
      <c r="ZA63" s="14"/>
      <c r="ZB63" s="14"/>
      <c r="ZC63" s="14"/>
      <c r="ZD63" s="14"/>
      <c r="ZE63" s="14"/>
      <c r="ZF63" s="14"/>
      <c r="ZG63" s="14"/>
      <c r="ZH63" s="14"/>
      <c r="ZI63" s="14"/>
      <c r="ZJ63" s="14"/>
      <c r="ZK63" s="14"/>
      <c r="ZL63" s="14"/>
      <c r="ZM63" s="14"/>
      <c r="ZN63" s="14"/>
      <c r="ZO63" s="14"/>
      <c r="ZP63" s="14"/>
      <c r="ZQ63" s="14"/>
      <c r="ZR63" s="14"/>
      <c r="ZS63" s="14"/>
      <c r="ZT63" s="14"/>
      <c r="ZU63" s="14"/>
      <c r="ZV63" s="14"/>
      <c r="ZW63" s="14"/>
      <c r="ZX63" s="14"/>
      <c r="ZY63" s="14"/>
      <c r="ZZ63" s="14"/>
      <c r="AAA63" s="14"/>
      <c r="AAB63" s="14"/>
    </row>
    <row r="64" spans="1:704" s="13" customFormat="1" ht="16.149999999999999" customHeight="1" x14ac:dyDescent="0.2">
      <c r="A64" s="33"/>
      <c r="B64" s="92"/>
      <c r="C64" s="38" t="s">
        <v>2</v>
      </c>
      <c r="D64" s="73">
        <v>959.08</v>
      </c>
      <c r="E64" s="41"/>
      <c r="F64" s="41"/>
      <c r="G64" s="41"/>
      <c r="H64" s="41"/>
      <c r="I64" s="26"/>
      <c r="J64" s="26"/>
      <c r="K64" s="26"/>
      <c r="L64" s="26"/>
      <c r="M64" s="26"/>
      <c r="N64" s="26"/>
      <c r="O64" s="26"/>
      <c r="P64" s="26"/>
      <c r="Q64" s="26"/>
      <c r="R64" s="21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  <c r="EC64" s="14"/>
      <c r="ED64" s="14"/>
      <c r="EE64" s="14"/>
      <c r="EF64" s="14"/>
      <c r="EG64" s="14"/>
      <c r="EH64" s="14"/>
      <c r="EI64" s="14"/>
      <c r="EJ64" s="14"/>
      <c r="EK64" s="14"/>
      <c r="EL64" s="14"/>
      <c r="EM64" s="14"/>
      <c r="EN64" s="14"/>
      <c r="EO64" s="14"/>
      <c r="EP64" s="14"/>
      <c r="EQ64" s="14"/>
      <c r="ER64" s="14"/>
      <c r="ES64" s="14"/>
      <c r="ET64" s="14"/>
      <c r="EU64" s="14"/>
      <c r="EV64" s="14"/>
      <c r="EW64" s="14"/>
      <c r="EX64" s="14"/>
      <c r="EY64" s="14"/>
      <c r="EZ64" s="14"/>
      <c r="FA64" s="14"/>
      <c r="FB64" s="14"/>
      <c r="FC64" s="14"/>
      <c r="FD64" s="14"/>
      <c r="FE64" s="14"/>
      <c r="FF64" s="14"/>
      <c r="FG64" s="14"/>
      <c r="FH64" s="14"/>
      <c r="FI64" s="14"/>
      <c r="FJ64" s="14"/>
      <c r="FK64" s="14"/>
      <c r="FL64" s="14"/>
      <c r="FM64" s="14"/>
      <c r="FN64" s="14"/>
      <c r="FO64" s="14"/>
      <c r="FP64" s="14"/>
      <c r="FQ64" s="14"/>
      <c r="FR64" s="14"/>
      <c r="FS64" s="14"/>
      <c r="FT64" s="14"/>
      <c r="FU64" s="14"/>
      <c r="FV64" s="14"/>
      <c r="FW64" s="14"/>
      <c r="FX64" s="14"/>
      <c r="FY64" s="14"/>
      <c r="FZ64" s="14"/>
      <c r="GA64" s="14"/>
      <c r="GB64" s="14"/>
      <c r="GC64" s="14"/>
      <c r="GD64" s="14"/>
      <c r="GE64" s="14"/>
      <c r="GF64" s="14"/>
      <c r="GG64" s="14"/>
      <c r="GH64" s="14"/>
      <c r="GI64" s="14"/>
      <c r="GJ64" s="14"/>
      <c r="GK64" s="14"/>
      <c r="GL64" s="14"/>
      <c r="GM64" s="14"/>
      <c r="GN64" s="14"/>
      <c r="GO64" s="14"/>
      <c r="GP64" s="14"/>
      <c r="GQ64" s="14"/>
      <c r="GR64" s="14"/>
      <c r="GS64" s="14"/>
      <c r="GT64" s="14"/>
      <c r="GU64" s="14"/>
      <c r="GV64" s="14"/>
      <c r="GW64" s="14"/>
      <c r="GX64" s="14"/>
      <c r="GY64" s="14"/>
      <c r="GZ64" s="14"/>
      <c r="HA64" s="14"/>
      <c r="HB64" s="14"/>
      <c r="HC64" s="14"/>
      <c r="HD64" s="14"/>
      <c r="HE64" s="14"/>
      <c r="HF64" s="14"/>
      <c r="HG64" s="14"/>
      <c r="HH64" s="14"/>
      <c r="HI64" s="14"/>
      <c r="HJ64" s="14"/>
      <c r="HK64" s="14"/>
      <c r="HL64" s="14"/>
      <c r="HM64" s="14"/>
      <c r="HN64" s="14"/>
      <c r="HO64" s="14"/>
      <c r="HP64" s="14"/>
      <c r="HQ64" s="14"/>
      <c r="HR64" s="14"/>
      <c r="HS64" s="14"/>
      <c r="HT64" s="14"/>
      <c r="HU64" s="14"/>
      <c r="HV64" s="14"/>
      <c r="HW64" s="14"/>
      <c r="HX64" s="14"/>
      <c r="HY64" s="14"/>
      <c r="HZ64" s="14"/>
      <c r="IA64" s="14"/>
      <c r="IB64" s="14"/>
      <c r="IC64" s="14"/>
      <c r="ID64" s="14"/>
      <c r="IE64" s="14"/>
      <c r="IF64" s="14"/>
      <c r="IG64" s="14"/>
      <c r="IH64" s="14"/>
      <c r="II64" s="14"/>
      <c r="IJ64" s="14"/>
      <c r="IK64" s="14"/>
      <c r="IL64" s="14"/>
      <c r="IM64" s="14"/>
      <c r="IN64" s="14"/>
      <c r="IO64" s="14"/>
      <c r="IP64" s="14"/>
      <c r="IQ64" s="14"/>
      <c r="IR64" s="14"/>
      <c r="IS64" s="14"/>
      <c r="IT64" s="14"/>
      <c r="IU64" s="14"/>
      <c r="IV64" s="14"/>
      <c r="IW64" s="14"/>
      <c r="IX64" s="14"/>
      <c r="IY64" s="14"/>
      <c r="IZ64" s="14"/>
      <c r="JA64" s="14"/>
      <c r="JB64" s="14"/>
      <c r="JC64" s="14"/>
      <c r="JD64" s="14"/>
      <c r="JE64" s="14"/>
      <c r="JF64" s="14"/>
      <c r="JG64" s="14"/>
      <c r="JH64" s="14"/>
      <c r="JI64" s="14"/>
      <c r="JJ64" s="14"/>
      <c r="JK64" s="14"/>
      <c r="JL64" s="14"/>
      <c r="JM64" s="14"/>
      <c r="JN64" s="14"/>
      <c r="JO64" s="14"/>
      <c r="JP64" s="14"/>
      <c r="JQ64" s="14"/>
      <c r="JR64" s="14"/>
      <c r="JS64" s="14"/>
      <c r="JT64" s="14"/>
      <c r="JU64" s="14"/>
      <c r="JV64" s="14"/>
      <c r="JW64" s="14"/>
      <c r="JX64" s="14"/>
      <c r="JY64" s="14"/>
      <c r="JZ64" s="14"/>
      <c r="KA64" s="14"/>
      <c r="KB64" s="14"/>
      <c r="KC64" s="14"/>
      <c r="KD64" s="14"/>
      <c r="KE64" s="14"/>
      <c r="KF64" s="14"/>
      <c r="KG64" s="14"/>
      <c r="KH64" s="14"/>
      <c r="KI64" s="14"/>
      <c r="KJ64" s="14"/>
      <c r="KK64" s="14"/>
      <c r="KL64" s="14"/>
      <c r="KM64" s="14"/>
      <c r="KN64" s="14"/>
      <c r="KO64" s="14"/>
      <c r="KP64" s="14"/>
      <c r="KQ64" s="14"/>
      <c r="KR64" s="14"/>
      <c r="KS64" s="14"/>
      <c r="KT64" s="14"/>
      <c r="KU64" s="14"/>
      <c r="KV64" s="14"/>
      <c r="KW64" s="14"/>
      <c r="KX64" s="14"/>
      <c r="KY64" s="14"/>
      <c r="KZ64" s="14"/>
      <c r="LA64" s="14"/>
      <c r="LB64" s="14"/>
      <c r="LC64" s="14"/>
      <c r="LD64" s="14"/>
      <c r="LE64" s="14"/>
      <c r="LF64" s="14"/>
      <c r="LG64" s="14"/>
      <c r="LH64" s="14"/>
      <c r="LI64" s="14"/>
      <c r="LJ64" s="14"/>
      <c r="LK64" s="14"/>
      <c r="LL64" s="14"/>
      <c r="LM64" s="14"/>
      <c r="LN64" s="14"/>
      <c r="LO64" s="14"/>
      <c r="LP64" s="14"/>
      <c r="LQ64" s="14"/>
      <c r="LR64" s="14"/>
      <c r="LS64" s="14"/>
      <c r="LT64" s="14"/>
      <c r="LU64" s="14"/>
      <c r="LV64" s="14"/>
      <c r="LW64" s="14"/>
      <c r="LX64" s="14"/>
      <c r="LY64" s="14"/>
      <c r="LZ64" s="14"/>
      <c r="MA64" s="14"/>
      <c r="MB64" s="14"/>
      <c r="MC64" s="14"/>
      <c r="MD64" s="14"/>
      <c r="ME64" s="14"/>
      <c r="MF64" s="14"/>
      <c r="MG64" s="14"/>
      <c r="MH64" s="14"/>
      <c r="MI64" s="14"/>
      <c r="MJ64" s="14"/>
      <c r="MK64" s="14"/>
      <c r="ML64" s="14"/>
      <c r="MM64" s="14"/>
      <c r="MN64" s="14"/>
      <c r="MO64" s="14"/>
      <c r="MP64" s="14"/>
      <c r="MQ64" s="14"/>
      <c r="MR64" s="14"/>
      <c r="MS64" s="14"/>
      <c r="MT64" s="14"/>
      <c r="MU64" s="14"/>
      <c r="MV64" s="14"/>
      <c r="MW64" s="14"/>
      <c r="MX64" s="14"/>
      <c r="MY64" s="14"/>
      <c r="MZ64" s="14"/>
      <c r="NA64" s="14"/>
      <c r="NB64" s="14"/>
      <c r="NC64" s="14"/>
      <c r="ND64" s="14"/>
      <c r="NE64" s="14"/>
      <c r="NF64" s="14"/>
      <c r="NG64" s="14"/>
      <c r="NH64" s="14"/>
      <c r="NI64" s="14"/>
      <c r="NJ64" s="14"/>
      <c r="NK64" s="14"/>
      <c r="NL64" s="14"/>
      <c r="NM64" s="14"/>
      <c r="NN64" s="14"/>
      <c r="NO64" s="14"/>
      <c r="NP64" s="14"/>
      <c r="NQ64" s="14"/>
      <c r="NR64" s="14"/>
      <c r="NS64" s="14"/>
      <c r="NT64" s="14"/>
      <c r="NU64" s="14"/>
      <c r="NV64" s="14"/>
      <c r="NW64" s="14"/>
      <c r="NX64" s="14"/>
      <c r="NY64" s="14"/>
      <c r="NZ64" s="14"/>
      <c r="OA64" s="14"/>
      <c r="OB64" s="14"/>
      <c r="OC64" s="14"/>
      <c r="OD64" s="14"/>
      <c r="OE64" s="14"/>
      <c r="OF64" s="14"/>
      <c r="OG64" s="14"/>
      <c r="OH64" s="14"/>
      <c r="OI64" s="14"/>
      <c r="OJ64" s="14"/>
      <c r="OK64" s="14"/>
      <c r="OL64" s="14"/>
      <c r="OM64" s="14"/>
      <c r="ON64" s="14"/>
      <c r="OO64" s="14"/>
      <c r="OP64" s="14"/>
      <c r="OQ64" s="14"/>
      <c r="OR64" s="14"/>
      <c r="OS64" s="14"/>
      <c r="OT64" s="14"/>
      <c r="OU64" s="14"/>
      <c r="OV64" s="14"/>
      <c r="OW64" s="14"/>
      <c r="OX64" s="14"/>
      <c r="OY64" s="14"/>
      <c r="OZ64" s="14"/>
      <c r="PA64" s="14"/>
      <c r="PB64" s="14"/>
      <c r="PC64" s="14"/>
      <c r="PD64" s="14"/>
      <c r="PE64" s="14"/>
      <c r="PF64" s="14"/>
      <c r="PG64" s="14"/>
      <c r="PH64" s="14"/>
      <c r="PI64" s="14"/>
      <c r="PJ64" s="14"/>
      <c r="PK64" s="14"/>
      <c r="PL64" s="14"/>
      <c r="PM64" s="14"/>
      <c r="PN64" s="14"/>
      <c r="PO64" s="14"/>
      <c r="PP64" s="14"/>
      <c r="PQ64" s="14"/>
      <c r="PR64" s="14"/>
      <c r="PS64" s="14"/>
      <c r="PT64" s="14"/>
      <c r="PU64" s="14"/>
      <c r="PV64" s="14"/>
      <c r="PW64" s="14"/>
      <c r="PX64" s="14"/>
      <c r="PY64" s="14"/>
      <c r="PZ64" s="14"/>
      <c r="QA64" s="14"/>
      <c r="QB64" s="14"/>
      <c r="QC64" s="14"/>
      <c r="QD64" s="14"/>
      <c r="QE64" s="14"/>
      <c r="QF64" s="14"/>
      <c r="QG64" s="14"/>
      <c r="QH64" s="14"/>
      <c r="QI64" s="14"/>
      <c r="QJ64" s="14"/>
      <c r="QK64" s="14"/>
      <c r="QL64" s="14"/>
      <c r="QM64" s="14"/>
      <c r="QN64" s="14"/>
      <c r="QO64" s="14"/>
      <c r="QP64" s="14"/>
      <c r="QQ64" s="14"/>
      <c r="QR64" s="14"/>
      <c r="QS64" s="14"/>
      <c r="QT64" s="14"/>
      <c r="QU64" s="14"/>
      <c r="QV64" s="14"/>
      <c r="QW64" s="14"/>
      <c r="QX64" s="14"/>
      <c r="QY64" s="14"/>
      <c r="QZ64" s="14"/>
      <c r="RA64" s="14"/>
      <c r="RB64" s="14"/>
      <c r="RC64" s="14"/>
      <c r="RD64" s="14"/>
      <c r="RE64" s="14"/>
      <c r="RF64" s="14"/>
      <c r="RG64" s="14"/>
      <c r="RH64" s="14"/>
      <c r="RI64" s="14"/>
      <c r="RJ64" s="14"/>
      <c r="RK64" s="14"/>
      <c r="RL64" s="14"/>
      <c r="RM64" s="14"/>
      <c r="RN64" s="14"/>
      <c r="RO64" s="14"/>
      <c r="RP64" s="14"/>
      <c r="RQ64" s="14"/>
      <c r="RR64" s="14"/>
      <c r="RS64" s="14"/>
      <c r="RT64" s="14"/>
      <c r="RU64" s="14"/>
      <c r="RV64" s="14"/>
      <c r="RW64" s="14"/>
      <c r="RX64" s="14"/>
      <c r="RY64" s="14"/>
      <c r="RZ64" s="14"/>
      <c r="SA64" s="14"/>
      <c r="SB64" s="14"/>
      <c r="SC64" s="14"/>
      <c r="SD64" s="14"/>
      <c r="SE64" s="14"/>
      <c r="SF64" s="14"/>
      <c r="SG64" s="14"/>
      <c r="SH64" s="14"/>
      <c r="SI64" s="14"/>
      <c r="SJ64" s="14"/>
      <c r="SK64" s="14"/>
      <c r="SL64" s="14"/>
      <c r="SM64" s="14"/>
      <c r="SN64" s="14"/>
      <c r="SO64" s="14"/>
      <c r="SP64" s="14"/>
      <c r="SQ64" s="14"/>
      <c r="SR64" s="14"/>
      <c r="SS64" s="14"/>
      <c r="ST64" s="14"/>
      <c r="SU64" s="14"/>
      <c r="SV64" s="14"/>
      <c r="SW64" s="14"/>
      <c r="SX64" s="14"/>
      <c r="SY64" s="14"/>
      <c r="SZ64" s="14"/>
      <c r="TA64" s="14"/>
      <c r="TB64" s="14"/>
      <c r="TC64" s="14"/>
      <c r="TD64" s="14"/>
      <c r="TE64" s="14"/>
      <c r="TF64" s="14"/>
      <c r="TG64" s="14"/>
      <c r="TH64" s="14"/>
      <c r="TI64" s="14"/>
      <c r="TJ64" s="14"/>
      <c r="TK64" s="14"/>
      <c r="TL64" s="14"/>
      <c r="TM64" s="14"/>
      <c r="TN64" s="14"/>
      <c r="TO64" s="14"/>
      <c r="TP64" s="14"/>
      <c r="TQ64" s="14"/>
      <c r="TR64" s="14"/>
      <c r="TS64" s="14"/>
      <c r="TT64" s="14"/>
      <c r="TU64" s="14"/>
      <c r="TV64" s="14"/>
      <c r="TW64" s="14"/>
      <c r="TX64" s="14"/>
      <c r="TY64" s="14"/>
      <c r="TZ64" s="14"/>
      <c r="UA64" s="14"/>
      <c r="UB64" s="14"/>
      <c r="UC64" s="14"/>
      <c r="UD64" s="14"/>
      <c r="UE64" s="14"/>
      <c r="UF64" s="14"/>
      <c r="UG64" s="14"/>
      <c r="UH64" s="14"/>
      <c r="UI64" s="14"/>
      <c r="UJ64" s="14"/>
      <c r="UK64" s="14"/>
      <c r="UL64" s="14"/>
      <c r="UM64" s="14"/>
      <c r="UN64" s="14"/>
      <c r="UO64" s="14"/>
      <c r="UP64" s="14"/>
      <c r="UQ64" s="14"/>
      <c r="UR64" s="14"/>
      <c r="US64" s="14"/>
      <c r="UT64" s="14"/>
      <c r="UU64" s="14"/>
      <c r="UV64" s="14"/>
      <c r="UW64" s="14"/>
      <c r="UX64" s="14"/>
      <c r="UY64" s="14"/>
      <c r="UZ64" s="14"/>
      <c r="VA64" s="14"/>
      <c r="VB64" s="14"/>
      <c r="VC64" s="14"/>
      <c r="VD64" s="14"/>
      <c r="VE64" s="14"/>
      <c r="VF64" s="14"/>
      <c r="VG64" s="14"/>
      <c r="VH64" s="14"/>
      <c r="VI64" s="14"/>
      <c r="VJ64" s="14"/>
      <c r="VK64" s="14"/>
      <c r="VL64" s="14"/>
      <c r="VM64" s="14"/>
      <c r="VN64" s="14"/>
      <c r="VO64" s="14"/>
      <c r="VP64" s="14"/>
      <c r="VQ64" s="14"/>
      <c r="VR64" s="14"/>
      <c r="VS64" s="14"/>
      <c r="VT64" s="14"/>
      <c r="VU64" s="14"/>
      <c r="VV64" s="14"/>
      <c r="VW64" s="14"/>
      <c r="VX64" s="14"/>
      <c r="VY64" s="14"/>
      <c r="VZ64" s="14"/>
      <c r="WA64" s="14"/>
      <c r="WB64" s="14"/>
      <c r="WC64" s="14"/>
      <c r="WD64" s="14"/>
      <c r="WE64" s="14"/>
      <c r="WF64" s="14"/>
      <c r="WG64" s="14"/>
      <c r="WH64" s="14"/>
      <c r="WI64" s="14"/>
      <c r="WJ64" s="14"/>
      <c r="WK64" s="14"/>
      <c r="WL64" s="14"/>
      <c r="WM64" s="14"/>
      <c r="WN64" s="14"/>
      <c r="WO64" s="14"/>
      <c r="WP64" s="14"/>
      <c r="WQ64" s="14"/>
      <c r="WR64" s="14"/>
      <c r="WS64" s="14"/>
      <c r="WT64" s="14"/>
      <c r="WU64" s="14"/>
      <c r="WV64" s="14"/>
      <c r="WW64" s="14"/>
      <c r="WX64" s="14"/>
      <c r="WY64" s="14"/>
      <c r="WZ64" s="14"/>
      <c r="XA64" s="14"/>
      <c r="XB64" s="14"/>
      <c r="XC64" s="14"/>
      <c r="XD64" s="14"/>
      <c r="XE64" s="14"/>
      <c r="XF64" s="14"/>
      <c r="XG64" s="14"/>
      <c r="XH64" s="14"/>
      <c r="XI64" s="14"/>
      <c r="XJ64" s="14"/>
      <c r="XK64" s="14"/>
      <c r="XL64" s="14"/>
      <c r="XM64" s="14"/>
      <c r="XN64" s="14"/>
      <c r="XO64" s="14"/>
      <c r="XP64" s="14"/>
      <c r="XQ64" s="14"/>
      <c r="XR64" s="14"/>
      <c r="XS64" s="14"/>
      <c r="XT64" s="14"/>
      <c r="XU64" s="14"/>
      <c r="XV64" s="14"/>
      <c r="XW64" s="14"/>
      <c r="XX64" s="14"/>
      <c r="XY64" s="14"/>
      <c r="XZ64" s="14"/>
      <c r="YA64" s="14"/>
      <c r="YB64" s="14"/>
      <c r="YC64" s="14"/>
      <c r="YD64" s="14"/>
      <c r="YE64" s="14"/>
      <c r="YF64" s="14"/>
      <c r="YG64" s="14"/>
      <c r="YH64" s="14"/>
      <c r="YI64" s="14"/>
      <c r="YJ64" s="14"/>
      <c r="YK64" s="14"/>
      <c r="YL64" s="14"/>
      <c r="YM64" s="14"/>
      <c r="YN64" s="14"/>
      <c r="YO64" s="14"/>
      <c r="YP64" s="14"/>
      <c r="YQ64" s="14"/>
      <c r="YR64" s="14"/>
      <c r="YS64" s="14"/>
      <c r="YT64" s="14"/>
      <c r="YU64" s="14"/>
      <c r="YV64" s="14"/>
      <c r="YW64" s="14"/>
      <c r="YX64" s="14"/>
      <c r="YY64" s="14"/>
      <c r="YZ64" s="14"/>
      <c r="ZA64" s="14"/>
      <c r="ZB64" s="14"/>
      <c r="ZC64" s="14"/>
      <c r="ZD64" s="14"/>
      <c r="ZE64" s="14"/>
      <c r="ZF64" s="14"/>
      <c r="ZG64" s="14"/>
      <c r="ZH64" s="14"/>
      <c r="ZI64" s="14"/>
      <c r="ZJ64" s="14"/>
      <c r="ZK64" s="14"/>
      <c r="ZL64" s="14"/>
      <c r="ZM64" s="14"/>
      <c r="ZN64" s="14"/>
      <c r="ZO64" s="14"/>
      <c r="ZP64" s="14"/>
      <c r="ZQ64" s="14"/>
      <c r="ZR64" s="14"/>
      <c r="ZS64" s="14"/>
      <c r="ZT64" s="14"/>
      <c r="ZU64" s="14"/>
      <c r="ZV64" s="14"/>
      <c r="ZW64" s="14"/>
      <c r="ZX64" s="14"/>
      <c r="ZY64" s="14"/>
      <c r="ZZ64" s="14"/>
      <c r="AAA64" s="14"/>
      <c r="AAB64" s="14"/>
    </row>
    <row r="65" spans="1:704" s="13" customFormat="1" ht="16.149999999999999" customHeight="1" x14ac:dyDescent="0.2">
      <c r="A65" s="33"/>
      <c r="B65" s="92"/>
      <c r="C65" s="38" t="s">
        <v>3</v>
      </c>
      <c r="D65" s="39">
        <f t="shared" ref="D65:D77" si="18">E65+F65+G65+H65</f>
        <v>436.19099999999997</v>
      </c>
      <c r="E65" s="41"/>
      <c r="F65" s="41"/>
      <c r="G65" s="41"/>
      <c r="H65" s="41">
        <v>436.19099999999997</v>
      </c>
      <c r="I65" s="26"/>
      <c r="J65" s="26"/>
      <c r="K65" s="26"/>
      <c r="L65" s="26"/>
      <c r="M65" s="26"/>
      <c r="N65" s="26"/>
      <c r="O65" s="26"/>
      <c r="P65" s="26"/>
      <c r="Q65" s="26"/>
      <c r="R65" s="21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  <c r="GP65" s="14"/>
      <c r="GQ65" s="14"/>
      <c r="GR65" s="14"/>
      <c r="GS65" s="14"/>
      <c r="GT65" s="14"/>
      <c r="GU65" s="14"/>
      <c r="GV65" s="14"/>
      <c r="GW65" s="14"/>
      <c r="GX65" s="14"/>
      <c r="GY65" s="14"/>
      <c r="GZ65" s="14"/>
      <c r="HA65" s="14"/>
      <c r="HB65" s="14"/>
      <c r="HC65" s="14"/>
      <c r="HD65" s="14"/>
      <c r="HE65" s="14"/>
      <c r="HF65" s="14"/>
      <c r="HG65" s="14"/>
      <c r="HH65" s="14"/>
      <c r="HI65" s="14"/>
      <c r="HJ65" s="14"/>
      <c r="HK65" s="14"/>
      <c r="HL65" s="14"/>
      <c r="HM65" s="14"/>
      <c r="HN65" s="14"/>
      <c r="HO65" s="14"/>
      <c r="HP65" s="14"/>
      <c r="HQ65" s="14"/>
      <c r="HR65" s="14"/>
      <c r="HS65" s="14"/>
      <c r="HT65" s="14"/>
      <c r="HU65" s="14"/>
      <c r="HV65" s="14"/>
      <c r="HW65" s="14"/>
      <c r="HX65" s="14"/>
      <c r="HY65" s="14"/>
      <c r="HZ65" s="14"/>
      <c r="IA65" s="14"/>
      <c r="IB65" s="14"/>
      <c r="IC65" s="14"/>
      <c r="ID65" s="14"/>
      <c r="IE65" s="14"/>
      <c r="IF65" s="14"/>
      <c r="IG65" s="14"/>
      <c r="IH65" s="14"/>
      <c r="II65" s="14"/>
      <c r="IJ65" s="14"/>
      <c r="IK65" s="14"/>
      <c r="IL65" s="14"/>
      <c r="IM65" s="14"/>
      <c r="IN65" s="14"/>
      <c r="IO65" s="14"/>
      <c r="IP65" s="14"/>
      <c r="IQ65" s="14"/>
      <c r="IR65" s="14"/>
      <c r="IS65" s="14"/>
      <c r="IT65" s="14"/>
      <c r="IU65" s="14"/>
      <c r="IV65" s="14"/>
      <c r="IW65" s="14"/>
      <c r="IX65" s="14"/>
      <c r="IY65" s="14"/>
      <c r="IZ65" s="14"/>
      <c r="JA65" s="14"/>
      <c r="JB65" s="14"/>
      <c r="JC65" s="14"/>
      <c r="JD65" s="14"/>
      <c r="JE65" s="14"/>
      <c r="JF65" s="14"/>
      <c r="JG65" s="14"/>
      <c r="JH65" s="14"/>
      <c r="JI65" s="14"/>
      <c r="JJ65" s="14"/>
      <c r="JK65" s="14"/>
      <c r="JL65" s="14"/>
      <c r="JM65" s="14"/>
      <c r="JN65" s="14"/>
      <c r="JO65" s="14"/>
      <c r="JP65" s="14"/>
      <c r="JQ65" s="14"/>
      <c r="JR65" s="14"/>
      <c r="JS65" s="14"/>
      <c r="JT65" s="14"/>
      <c r="JU65" s="14"/>
      <c r="JV65" s="14"/>
      <c r="JW65" s="14"/>
      <c r="JX65" s="14"/>
      <c r="JY65" s="14"/>
      <c r="JZ65" s="14"/>
      <c r="KA65" s="14"/>
      <c r="KB65" s="14"/>
      <c r="KC65" s="14"/>
      <c r="KD65" s="14"/>
      <c r="KE65" s="14"/>
      <c r="KF65" s="14"/>
      <c r="KG65" s="14"/>
      <c r="KH65" s="14"/>
      <c r="KI65" s="14"/>
      <c r="KJ65" s="14"/>
      <c r="KK65" s="14"/>
      <c r="KL65" s="14"/>
      <c r="KM65" s="14"/>
      <c r="KN65" s="14"/>
      <c r="KO65" s="14"/>
      <c r="KP65" s="14"/>
      <c r="KQ65" s="14"/>
      <c r="KR65" s="14"/>
      <c r="KS65" s="14"/>
      <c r="KT65" s="14"/>
      <c r="KU65" s="14"/>
      <c r="KV65" s="14"/>
      <c r="KW65" s="14"/>
      <c r="KX65" s="14"/>
      <c r="KY65" s="14"/>
      <c r="KZ65" s="14"/>
      <c r="LA65" s="14"/>
      <c r="LB65" s="14"/>
      <c r="LC65" s="14"/>
      <c r="LD65" s="14"/>
      <c r="LE65" s="14"/>
      <c r="LF65" s="14"/>
      <c r="LG65" s="14"/>
      <c r="LH65" s="14"/>
      <c r="LI65" s="14"/>
      <c r="LJ65" s="14"/>
      <c r="LK65" s="14"/>
      <c r="LL65" s="14"/>
      <c r="LM65" s="14"/>
      <c r="LN65" s="14"/>
      <c r="LO65" s="14"/>
      <c r="LP65" s="14"/>
      <c r="LQ65" s="14"/>
      <c r="LR65" s="14"/>
      <c r="LS65" s="14"/>
      <c r="LT65" s="14"/>
      <c r="LU65" s="14"/>
      <c r="LV65" s="14"/>
      <c r="LW65" s="14"/>
      <c r="LX65" s="14"/>
      <c r="LY65" s="14"/>
      <c r="LZ65" s="14"/>
      <c r="MA65" s="14"/>
      <c r="MB65" s="14"/>
      <c r="MC65" s="14"/>
      <c r="MD65" s="14"/>
      <c r="ME65" s="14"/>
      <c r="MF65" s="14"/>
      <c r="MG65" s="14"/>
      <c r="MH65" s="14"/>
      <c r="MI65" s="14"/>
      <c r="MJ65" s="14"/>
      <c r="MK65" s="14"/>
      <c r="ML65" s="14"/>
      <c r="MM65" s="14"/>
      <c r="MN65" s="14"/>
      <c r="MO65" s="14"/>
      <c r="MP65" s="14"/>
      <c r="MQ65" s="14"/>
      <c r="MR65" s="14"/>
      <c r="MS65" s="14"/>
      <c r="MT65" s="14"/>
      <c r="MU65" s="14"/>
      <c r="MV65" s="14"/>
      <c r="MW65" s="14"/>
      <c r="MX65" s="14"/>
      <c r="MY65" s="14"/>
      <c r="MZ65" s="14"/>
      <c r="NA65" s="14"/>
      <c r="NB65" s="14"/>
      <c r="NC65" s="14"/>
      <c r="ND65" s="14"/>
      <c r="NE65" s="14"/>
      <c r="NF65" s="14"/>
      <c r="NG65" s="14"/>
      <c r="NH65" s="14"/>
      <c r="NI65" s="14"/>
      <c r="NJ65" s="14"/>
      <c r="NK65" s="14"/>
      <c r="NL65" s="14"/>
      <c r="NM65" s="14"/>
      <c r="NN65" s="14"/>
      <c r="NO65" s="14"/>
      <c r="NP65" s="14"/>
      <c r="NQ65" s="14"/>
      <c r="NR65" s="14"/>
      <c r="NS65" s="14"/>
      <c r="NT65" s="14"/>
      <c r="NU65" s="14"/>
      <c r="NV65" s="14"/>
      <c r="NW65" s="14"/>
      <c r="NX65" s="14"/>
      <c r="NY65" s="14"/>
      <c r="NZ65" s="14"/>
      <c r="OA65" s="14"/>
      <c r="OB65" s="14"/>
      <c r="OC65" s="14"/>
      <c r="OD65" s="14"/>
      <c r="OE65" s="14"/>
      <c r="OF65" s="14"/>
      <c r="OG65" s="14"/>
      <c r="OH65" s="14"/>
      <c r="OI65" s="14"/>
      <c r="OJ65" s="14"/>
      <c r="OK65" s="14"/>
      <c r="OL65" s="14"/>
      <c r="OM65" s="14"/>
      <c r="ON65" s="14"/>
      <c r="OO65" s="14"/>
      <c r="OP65" s="14"/>
      <c r="OQ65" s="14"/>
      <c r="OR65" s="14"/>
      <c r="OS65" s="14"/>
      <c r="OT65" s="14"/>
      <c r="OU65" s="14"/>
      <c r="OV65" s="14"/>
      <c r="OW65" s="14"/>
      <c r="OX65" s="14"/>
      <c r="OY65" s="14"/>
      <c r="OZ65" s="14"/>
      <c r="PA65" s="14"/>
      <c r="PB65" s="14"/>
      <c r="PC65" s="14"/>
      <c r="PD65" s="14"/>
      <c r="PE65" s="14"/>
      <c r="PF65" s="14"/>
      <c r="PG65" s="14"/>
      <c r="PH65" s="14"/>
      <c r="PI65" s="14"/>
      <c r="PJ65" s="14"/>
      <c r="PK65" s="14"/>
      <c r="PL65" s="14"/>
      <c r="PM65" s="14"/>
      <c r="PN65" s="14"/>
      <c r="PO65" s="14"/>
      <c r="PP65" s="14"/>
      <c r="PQ65" s="14"/>
      <c r="PR65" s="14"/>
      <c r="PS65" s="14"/>
      <c r="PT65" s="14"/>
      <c r="PU65" s="14"/>
      <c r="PV65" s="14"/>
      <c r="PW65" s="14"/>
      <c r="PX65" s="14"/>
      <c r="PY65" s="14"/>
      <c r="PZ65" s="14"/>
      <c r="QA65" s="14"/>
      <c r="QB65" s="14"/>
      <c r="QC65" s="14"/>
      <c r="QD65" s="14"/>
      <c r="QE65" s="14"/>
      <c r="QF65" s="14"/>
      <c r="QG65" s="14"/>
      <c r="QH65" s="14"/>
      <c r="QI65" s="14"/>
      <c r="QJ65" s="14"/>
      <c r="QK65" s="14"/>
      <c r="QL65" s="14"/>
      <c r="QM65" s="14"/>
      <c r="QN65" s="14"/>
      <c r="QO65" s="14"/>
      <c r="QP65" s="14"/>
      <c r="QQ65" s="14"/>
      <c r="QR65" s="14"/>
      <c r="QS65" s="14"/>
      <c r="QT65" s="14"/>
      <c r="QU65" s="14"/>
      <c r="QV65" s="14"/>
      <c r="QW65" s="14"/>
      <c r="QX65" s="14"/>
      <c r="QY65" s="14"/>
      <c r="QZ65" s="14"/>
      <c r="RA65" s="14"/>
      <c r="RB65" s="14"/>
      <c r="RC65" s="14"/>
      <c r="RD65" s="14"/>
      <c r="RE65" s="14"/>
      <c r="RF65" s="14"/>
      <c r="RG65" s="14"/>
      <c r="RH65" s="14"/>
      <c r="RI65" s="14"/>
      <c r="RJ65" s="14"/>
      <c r="RK65" s="14"/>
      <c r="RL65" s="14"/>
      <c r="RM65" s="14"/>
      <c r="RN65" s="14"/>
      <c r="RO65" s="14"/>
      <c r="RP65" s="14"/>
      <c r="RQ65" s="14"/>
      <c r="RR65" s="14"/>
      <c r="RS65" s="14"/>
      <c r="RT65" s="14"/>
      <c r="RU65" s="14"/>
      <c r="RV65" s="14"/>
      <c r="RW65" s="14"/>
      <c r="RX65" s="14"/>
      <c r="RY65" s="14"/>
      <c r="RZ65" s="14"/>
      <c r="SA65" s="14"/>
      <c r="SB65" s="14"/>
      <c r="SC65" s="14"/>
      <c r="SD65" s="14"/>
      <c r="SE65" s="14"/>
      <c r="SF65" s="14"/>
      <c r="SG65" s="14"/>
      <c r="SH65" s="14"/>
      <c r="SI65" s="14"/>
      <c r="SJ65" s="14"/>
      <c r="SK65" s="14"/>
      <c r="SL65" s="14"/>
      <c r="SM65" s="14"/>
      <c r="SN65" s="14"/>
      <c r="SO65" s="14"/>
      <c r="SP65" s="14"/>
      <c r="SQ65" s="14"/>
      <c r="SR65" s="14"/>
      <c r="SS65" s="14"/>
      <c r="ST65" s="14"/>
      <c r="SU65" s="14"/>
      <c r="SV65" s="14"/>
      <c r="SW65" s="14"/>
      <c r="SX65" s="14"/>
      <c r="SY65" s="14"/>
      <c r="SZ65" s="14"/>
      <c r="TA65" s="14"/>
      <c r="TB65" s="14"/>
      <c r="TC65" s="14"/>
      <c r="TD65" s="14"/>
      <c r="TE65" s="14"/>
      <c r="TF65" s="14"/>
      <c r="TG65" s="14"/>
      <c r="TH65" s="14"/>
      <c r="TI65" s="14"/>
      <c r="TJ65" s="14"/>
      <c r="TK65" s="14"/>
      <c r="TL65" s="14"/>
      <c r="TM65" s="14"/>
      <c r="TN65" s="14"/>
      <c r="TO65" s="14"/>
      <c r="TP65" s="14"/>
      <c r="TQ65" s="14"/>
      <c r="TR65" s="14"/>
      <c r="TS65" s="14"/>
      <c r="TT65" s="14"/>
      <c r="TU65" s="14"/>
      <c r="TV65" s="14"/>
      <c r="TW65" s="14"/>
      <c r="TX65" s="14"/>
      <c r="TY65" s="14"/>
      <c r="TZ65" s="14"/>
      <c r="UA65" s="14"/>
      <c r="UB65" s="14"/>
      <c r="UC65" s="14"/>
      <c r="UD65" s="14"/>
      <c r="UE65" s="14"/>
      <c r="UF65" s="14"/>
      <c r="UG65" s="14"/>
      <c r="UH65" s="14"/>
      <c r="UI65" s="14"/>
      <c r="UJ65" s="14"/>
      <c r="UK65" s="14"/>
      <c r="UL65" s="14"/>
      <c r="UM65" s="14"/>
      <c r="UN65" s="14"/>
      <c r="UO65" s="14"/>
      <c r="UP65" s="14"/>
      <c r="UQ65" s="14"/>
      <c r="UR65" s="14"/>
      <c r="US65" s="14"/>
      <c r="UT65" s="14"/>
      <c r="UU65" s="14"/>
      <c r="UV65" s="14"/>
      <c r="UW65" s="14"/>
      <c r="UX65" s="14"/>
      <c r="UY65" s="14"/>
      <c r="UZ65" s="14"/>
      <c r="VA65" s="14"/>
      <c r="VB65" s="14"/>
      <c r="VC65" s="14"/>
      <c r="VD65" s="14"/>
      <c r="VE65" s="14"/>
      <c r="VF65" s="14"/>
      <c r="VG65" s="14"/>
      <c r="VH65" s="14"/>
      <c r="VI65" s="14"/>
      <c r="VJ65" s="14"/>
      <c r="VK65" s="14"/>
      <c r="VL65" s="14"/>
      <c r="VM65" s="14"/>
      <c r="VN65" s="14"/>
      <c r="VO65" s="14"/>
      <c r="VP65" s="14"/>
      <c r="VQ65" s="14"/>
      <c r="VR65" s="14"/>
      <c r="VS65" s="14"/>
      <c r="VT65" s="14"/>
      <c r="VU65" s="14"/>
      <c r="VV65" s="14"/>
      <c r="VW65" s="14"/>
      <c r="VX65" s="14"/>
      <c r="VY65" s="14"/>
      <c r="VZ65" s="14"/>
      <c r="WA65" s="14"/>
      <c r="WB65" s="14"/>
      <c r="WC65" s="14"/>
      <c r="WD65" s="14"/>
      <c r="WE65" s="14"/>
      <c r="WF65" s="14"/>
      <c r="WG65" s="14"/>
      <c r="WH65" s="14"/>
      <c r="WI65" s="14"/>
      <c r="WJ65" s="14"/>
      <c r="WK65" s="14"/>
      <c r="WL65" s="14"/>
      <c r="WM65" s="14"/>
      <c r="WN65" s="14"/>
      <c r="WO65" s="14"/>
      <c r="WP65" s="14"/>
      <c r="WQ65" s="14"/>
      <c r="WR65" s="14"/>
      <c r="WS65" s="14"/>
      <c r="WT65" s="14"/>
      <c r="WU65" s="14"/>
      <c r="WV65" s="14"/>
      <c r="WW65" s="14"/>
      <c r="WX65" s="14"/>
      <c r="WY65" s="14"/>
      <c r="WZ65" s="14"/>
      <c r="XA65" s="14"/>
      <c r="XB65" s="14"/>
      <c r="XC65" s="14"/>
      <c r="XD65" s="14"/>
      <c r="XE65" s="14"/>
      <c r="XF65" s="14"/>
      <c r="XG65" s="14"/>
      <c r="XH65" s="14"/>
      <c r="XI65" s="14"/>
      <c r="XJ65" s="14"/>
      <c r="XK65" s="14"/>
      <c r="XL65" s="14"/>
      <c r="XM65" s="14"/>
      <c r="XN65" s="14"/>
      <c r="XO65" s="14"/>
      <c r="XP65" s="14"/>
      <c r="XQ65" s="14"/>
      <c r="XR65" s="14"/>
      <c r="XS65" s="14"/>
      <c r="XT65" s="14"/>
      <c r="XU65" s="14"/>
      <c r="XV65" s="14"/>
      <c r="XW65" s="14"/>
      <c r="XX65" s="14"/>
      <c r="XY65" s="14"/>
      <c r="XZ65" s="14"/>
      <c r="YA65" s="14"/>
      <c r="YB65" s="14"/>
      <c r="YC65" s="14"/>
      <c r="YD65" s="14"/>
      <c r="YE65" s="14"/>
      <c r="YF65" s="14"/>
      <c r="YG65" s="14"/>
      <c r="YH65" s="14"/>
      <c r="YI65" s="14"/>
      <c r="YJ65" s="14"/>
      <c r="YK65" s="14"/>
      <c r="YL65" s="14"/>
      <c r="YM65" s="14"/>
      <c r="YN65" s="14"/>
      <c r="YO65" s="14"/>
      <c r="YP65" s="14"/>
      <c r="YQ65" s="14"/>
      <c r="YR65" s="14"/>
      <c r="YS65" s="14"/>
      <c r="YT65" s="14"/>
      <c r="YU65" s="14"/>
      <c r="YV65" s="14"/>
      <c r="YW65" s="14"/>
      <c r="YX65" s="14"/>
      <c r="YY65" s="14"/>
      <c r="YZ65" s="14"/>
      <c r="ZA65" s="14"/>
      <c r="ZB65" s="14"/>
      <c r="ZC65" s="14"/>
      <c r="ZD65" s="14"/>
      <c r="ZE65" s="14"/>
      <c r="ZF65" s="14"/>
      <c r="ZG65" s="14"/>
      <c r="ZH65" s="14"/>
      <c r="ZI65" s="14"/>
      <c r="ZJ65" s="14"/>
      <c r="ZK65" s="14"/>
      <c r="ZL65" s="14"/>
      <c r="ZM65" s="14"/>
      <c r="ZN65" s="14"/>
      <c r="ZO65" s="14"/>
      <c r="ZP65" s="14"/>
      <c r="ZQ65" s="14"/>
      <c r="ZR65" s="14"/>
      <c r="ZS65" s="14"/>
      <c r="ZT65" s="14"/>
      <c r="ZU65" s="14"/>
      <c r="ZV65" s="14"/>
      <c r="ZW65" s="14"/>
      <c r="ZX65" s="14"/>
      <c r="ZY65" s="14"/>
      <c r="ZZ65" s="14"/>
      <c r="AAA65" s="14"/>
      <c r="AAB65" s="14"/>
    </row>
    <row r="66" spans="1:704" s="13" customFormat="1" ht="16.149999999999999" customHeight="1" x14ac:dyDescent="0.2">
      <c r="A66" s="33"/>
      <c r="B66" s="93"/>
      <c r="C66" s="38" t="s">
        <v>4</v>
      </c>
      <c r="D66" s="39">
        <f t="shared" si="18"/>
        <v>0</v>
      </c>
      <c r="E66" s="41"/>
      <c r="F66" s="41"/>
      <c r="G66" s="41"/>
      <c r="H66" s="41"/>
      <c r="I66" s="26"/>
      <c r="J66" s="26"/>
      <c r="K66" s="26"/>
      <c r="L66" s="26"/>
      <c r="M66" s="26"/>
      <c r="N66" s="26"/>
      <c r="O66" s="26"/>
      <c r="P66" s="26"/>
      <c r="Q66" s="26"/>
      <c r="R66" s="21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  <c r="GP66" s="14"/>
      <c r="GQ66" s="14"/>
      <c r="GR66" s="14"/>
      <c r="GS66" s="14"/>
      <c r="GT66" s="14"/>
      <c r="GU66" s="14"/>
      <c r="GV66" s="14"/>
      <c r="GW66" s="14"/>
      <c r="GX66" s="14"/>
      <c r="GY66" s="14"/>
      <c r="GZ66" s="14"/>
      <c r="HA66" s="14"/>
      <c r="HB66" s="14"/>
      <c r="HC66" s="14"/>
      <c r="HD66" s="14"/>
      <c r="HE66" s="14"/>
      <c r="HF66" s="14"/>
      <c r="HG66" s="14"/>
      <c r="HH66" s="14"/>
      <c r="HI66" s="14"/>
      <c r="HJ66" s="14"/>
      <c r="HK66" s="14"/>
      <c r="HL66" s="14"/>
      <c r="HM66" s="14"/>
      <c r="HN66" s="14"/>
      <c r="HO66" s="14"/>
      <c r="HP66" s="14"/>
      <c r="HQ66" s="14"/>
      <c r="HR66" s="14"/>
      <c r="HS66" s="14"/>
      <c r="HT66" s="14"/>
      <c r="HU66" s="14"/>
      <c r="HV66" s="14"/>
      <c r="HW66" s="14"/>
      <c r="HX66" s="14"/>
      <c r="HY66" s="14"/>
      <c r="HZ66" s="14"/>
      <c r="IA66" s="14"/>
      <c r="IB66" s="14"/>
      <c r="IC66" s="14"/>
      <c r="ID66" s="14"/>
      <c r="IE66" s="14"/>
      <c r="IF66" s="14"/>
      <c r="IG66" s="14"/>
      <c r="IH66" s="14"/>
      <c r="II66" s="14"/>
      <c r="IJ66" s="14"/>
      <c r="IK66" s="14"/>
      <c r="IL66" s="14"/>
      <c r="IM66" s="14"/>
      <c r="IN66" s="14"/>
      <c r="IO66" s="14"/>
      <c r="IP66" s="14"/>
      <c r="IQ66" s="14"/>
      <c r="IR66" s="14"/>
      <c r="IS66" s="14"/>
      <c r="IT66" s="14"/>
      <c r="IU66" s="14"/>
      <c r="IV66" s="14"/>
      <c r="IW66" s="14"/>
      <c r="IX66" s="14"/>
      <c r="IY66" s="14"/>
      <c r="IZ66" s="14"/>
      <c r="JA66" s="14"/>
      <c r="JB66" s="14"/>
      <c r="JC66" s="14"/>
      <c r="JD66" s="14"/>
      <c r="JE66" s="14"/>
      <c r="JF66" s="14"/>
      <c r="JG66" s="14"/>
      <c r="JH66" s="14"/>
      <c r="JI66" s="14"/>
      <c r="JJ66" s="14"/>
      <c r="JK66" s="14"/>
      <c r="JL66" s="14"/>
      <c r="JM66" s="14"/>
      <c r="JN66" s="14"/>
      <c r="JO66" s="14"/>
      <c r="JP66" s="14"/>
      <c r="JQ66" s="14"/>
      <c r="JR66" s="14"/>
      <c r="JS66" s="14"/>
      <c r="JT66" s="14"/>
      <c r="JU66" s="14"/>
      <c r="JV66" s="14"/>
      <c r="JW66" s="14"/>
      <c r="JX66" s="14"/>
      <c r="JY66" s="14"/>
      <c r="JZ66" s="14"/>
      <c r="KA66" s="14"/>
      <c r="KB66" s="14"/>
      <c r="KC66" s="14"/>
      <c r="KD66" s="14"/>
      <c r="KE66" s="14"/>
      <c r="KF66" s="14"/>
      <c r="KG66" s="14"/>
      <c r="KH66" s="14"/>
      <c r="KI66" s="14"/>
      <c r="KJ66" s="14"/>
      <c r="KK66" s="14"/>
      <c r="KL66" s="14"/>
      <c r="KM66" s="14"/>
      <c r="KN66" s="14"/>
      <c r="KO66" s="14"/>
      <c r="KP66" s="14"/>
      <c r="KQ66" s="14"/>
      <c r="KR66" s="14"/>
      <c r="KS66" s="14"/>
      <c r="KT66" s="14"/>
      <c r="KU66" s="14"/>
      <c r="KV66" s="14"/>
      <c r="KW66" s="14"/>
      <c r="KX66" s="14"/>
      <c r="KY66" s="14"/>
      <c r="KZ66" s="14"/>
      <c r="LA66" s="14"/>
      <c r="LB66" s="14"/>
      <c r="LC66" s="14"/>
      <c r="LD66" s="14"/>
      <c r="LE66" s="14"/>
      <c r="LF66" s="14"/>
      <c r="LG66" s="14"/>
      <c r="LH66" s="14"/>
      <c r="LI66" s="14"/>
      <c r="LJ66" s="14"/>
      <c r="LK66" s="14"/>
      <c r="LL66" s="14"/>
      <c r="LM66" s="14"/>
      <c r="LN66" s="14"/>
      <c r="LO66" s="14"/>
      <c r="LP66" s="14"/>
      <c r="LQ66" s="14"/>
      <c r="LR66" s="14"/>
      <c r="LS66" s="14"/>
      <c r="LT66" s="14"/>
      <c r="LU66" s="14"/>
      <c r="LV66" s="14"/>
      <c r="LW66" s="14"/>
      <c r="LX66" s="14"/>
      <c r="LY66" s="14"/>
      <c r="LZ66" s="14"/>
      <c r="MA66" s="14"/>
      <c r="MB66" s="14"/>
      <c r="MC66" s="14"/>
      <c r="MD66" s="14"/>
      <c r="ME66" s="14"/>
      <c r="MF66" s="14"/>
      <c r="MG66" s="14"/>
      <c r="MH66" s="14"/>
      <c r="MI66" s="14"/>
      <c r="MJ66" s="14"/>
      <c r="MK66" s="14"/>
      <c r="ML66" s="14"/>
      <c r="MM66" s="14"/>
      <c r="MN66" s="14"/>
      <c r="MO66" s="14"/>
      <c r="MP66" s="14"/>
      <c r="MQ66" s="14"/>
      <c r="MR66" s="14"/>
      <c r="MS66" s="14"/>
      <c r="MT66" s="14"/>
      <c r="MU66" s="14"/>
      <c r="MV66" s="14"/>
      <c r="MW66" s="14"/>
      <c r="MX66" s="14"/>
      <c r="MY66" s="14"/>
      <c r="MZ66" s="14"/>
      <c r="NA66" s="14"/>
      <c r="NB66" s="14"/>
      <c r="NC66" s="14"/>
      <c r="ND66" s="14"/>
      <c r="NE66" s="14"/>
      <c r="NF66" s="14"/>
      <c r="NG66" s="14"/>
      <c r="NH66" s="14"/>
      <c r="NI66" s="14"/>
      <c r="NJ66" s="14"/>
      <c r="NK66" s="14"/>
      <c r="NL66" s="14"/>
      <c r="NM66" s="14"/>
      <c r="NN66" s="14"/>
      <c r="NO66" s="14"/>
      <c r="NP66" s="14"/>
      <c r="NQ66" s="14"/>
      <c r="NR66" s="14"/>
      <c r="NS66" s="14"/>
      <c r="NT66" s="14"/>
      <c r="NU66" s="14"/>
      <c r="NV66" s="14"/>
      <c r="NW66" s="14"/>
      <c r="NX66" s="14"/>
      <c r="NY66" s="14"/>
      <c r="NZ66" s="14"/>
      <c r="OA66" s="14"/>
      <c r="OB66" s="14"/>
      <c r="OC66" s="14"/>
      <c r="OD66" s="14"/>
      <c r="OE66" s="14"/>
      <c r="OF66" s="14"/>
      <c r="OG66" s="14"/>
      <c r="OH66" s="14"/>
      <c r="OI66" s="14"/>
      <c r="OJ66" s="14"/>
      <c r="OK66" s="14"/>
      <c r="OL66" s="14"/>
      <c r="OM66" s="14"/>
      <c r="ON66" s="14"/>
      <c r="OO66" s="14"/>
      <c r="OP66" s="14"/>
      <c r="OQ66" s="14"/>
      <c r="OR66" s="14"/>
      <c r="OS66" s="14"/>
      <c r="OT66" s="14"/>
      <c r="OU66" s="14"/>
      <c r="OV66" s="14"/>
      <c r="OW66" s="14"/>
      <c r="OX66" s="14"/>
      <c r="OY66" s="14"/>
      <c r="OZ66" s="14"/>
      <c r="PA66" s="14"/>
      <c r="PB66" s="14"/>
      <c r="PC66" s="14"/>
      <c r="PD66" s="14"/>
      <c r="PE66" s="14"/>
      <c r="PF66" s="14"/>
      <c r="PG66" s="14"/>
      <c r="PH66" s="14"/>
      <c r="PI66" s="14"/>
      <c r="PJ66" s="14"/>
      <c r="PK66" s="14"/>
      <c r="PL66" s="14"/>
      <c r="PM66" s="14"/>
      <c r="PN66" s="14"/>
      <c r="PO66" s="14"/>
      <c r="PP66" s="14"/>
      <c r="PQ66" s="14"/>
      <c r="PR66" s="14"/>
      <c r="PS66" s="14"/>
      <c r="PT66" s="14"/>
      <c r="PU66" s="14"/>
      <c r="PV66" s="14"/>
      <c r="PW66" s="14"/>
      <c r="PX66" s="14"/>
      <c r="PY66" s="14"/>
      <c r="PZ66" s="14"/>
      <c r="QA66" s="14"/>
      <c r="QB66" s="14"/>
      <c r="QC66" s="14"/>
      <c r="QD66" s="14"/>
      <c r="QE66" s="14"/>
      <c r="QF66" s="14"/>
      <c r="QG66" s="14"/>
      <c r="QH66" s="14"/>
      <c r="QI66" s="14"/>
      <c r="QJ66" s="14"/>
      <c r="QK66" s="14"/>
      <c r="QL66" s="14"/>
      <c r="QM66" s="14"/>
      <c r="QN66" s="14"/>
      <c r="QO66" s="14"/>
      <c r="QP66" s="14"/>
      <c r="QQ66" s="14"/>
      <c r="QR66" s="14"/>
      <c r="QS66" s="14"/>
      <c r="QT66" s="14"/>
      <c r="QU66" s="14"/>
      <c r="QV66" s="14"/>
      <c r="QW66" s="14"/>
      <c r="QX66" s="14"/>
      <c r="QY66" s="14"/>
      <c r="QZ66" s="14"/>
      <c r="RA66" s="14"/>
      <c r="RB66" s="14"/>
      <c r="RC66" s="14"/>
      <c r="RD66" s="14"/>
      <c r="RE66" s="14"/>
      <c r="RF66" s="14"/>
      <c r="RG66" s="14"/>
      <c r="RH66" s="14"/>
      <c r="RI66" s="14"/>
      <c r="RJ66" s="14"/>
      <c r="RK66" s="14"/>
      <c r="RL66" s="14"/>
      <c r="RM66" s="14"/>
      <c r="RN66" s="14"/>
      <c r="RO66" s="14"/>
      <c r="RP66" s="14"/>
      <c r="RQ66" s="14"/>
      <c r="RR66" s="14"/>
      <c r="RS66" s="14"/>
      <c r="RT66" s="14"/>
      <c r="RU66" s="14"/>
      <c r="RV66" s="14"/>
      <c r="RW66" s="14"/>
      <c r="RX66" s="14"/>
      <c r="RY66" s="14"/>
      <c r="RZ66" s="14"/>
      <c r="SA66" s="14"/>
      <c r="SB66" s="14"/>
      <c r="SC66" s="14"/>
      <c r="SD66" s="14"/>
      <c r="SE66" s="14"/>
      <c r="SF66" s="14"/>
      <c r="SG66" s="14"/>
      <c r="SH66" s="14"/>
      <c r="SI66" s="14"/>
      <c r="SJ66" s="14"/>
      <c r="SK66" s="14"/>
      <c r="SL66" s="14"/>
      <c r="SM66" s="14"/>
      <c r="SN66" s="14"/>
      <c r="SO66" s="14"/>
      <c r="SP66" s="14"/>
      <c r="SQ66" s="14"/>
      <c r="SR66" s="14"/>
      <c r="SS66" s="14"/>
      <c r="ST66" s="14"/>
      <c r="SU66" s="14"/>
      <c r="SV66" s="14"/>
      <c r="SW66" s="14"/>
      <c r="SX66" s="14"/>
      <c r="SY66" s="14"/>
      <c r="SZ66" s="14"/>
      <c r="TA66" s="14"/>
      <c r="TB66" s="14"/>
      <c r="TC66" s="14"/>
      <c r="TD66" s="14"/>
      <c r="TE66" s="14"/>
      <c r="TF66" s="14"/>
      <c r="TG66" s="14"/>
      <c r="TH66" s="14"/>
      <c r="TI66" s="14"/>
      <c r="TJ66" s="14"/>
      <c r="TK66" s="14"/>
      <c r="TL66" s="14"/>
      <c r="TM66" s="14"/>
      <c r="TN66" s="14"/>
      <c r="TO66" s="14"/>
      <c r="TP66" s="14"/>
      <c r="TQ66" s="14"/>
      <c r="TR66" s="14"/>
      <c r="TS66" s="14"/>
      <c r="TT66" s="14"/>
      <c r="TU66" s="14"/>
      <c r="TV66" s="14"/>
      <c r="TW66" s="14"/>
      <c r="TX66" s="14"/>
      <c r="TY66" s="14"/>
      <c r="TZ66" s="14"/>
      <c r="UA66" s="14"/>
      <c r="UB66" s="14"/>
      <c r="UC66" s="14"/>
      <c r="UD66" s="14"/>
      <c r="UE66" s="14"/>
      <c r="UF66" s="14"/>
      <c r="UG66" s="14"/>
      <c r="UH66" s="14"/>
      <c r="UI66" s="14"/>
      <c r="UJ66" s="14"/>
      <c r="UK66" s="14"/>
      <c r="UL66" s="14"/>
      <c r="UM66" s="14"/>
      <c r="UN66" s="14"/>
      <c r="UO66" s="14"/>
      <c r="UP66" s="14"/>
      <c r="UQ66" s="14"/>
      <c r="UR66" s="14"/>
      <c r="US66" s="14"/>
      <c r="UT66" s="14"/>
      <c r="UU66" s="14"/>
      <c r="UV66" s="14"/>
      <c r="UW66" s="14"/>
      <c r="UX66" s="14"/>
      <c r="UY66" s="14"/>
      <c r="UZ66" s="14"/>
      <c r="VA66" s="14"/>
      <c r="VB66" s="14"/>
      <c r="VC66" s="14"/>
      <c r="VD66" s="14"/>
      <c r="VE66" s="14"/>
      <c r="VF66" s="14"/>
      <c r="VG66" s="14"/>
      <c r="VH66" s="14"/>
      <c r="VI66" s="14"/>
      <c r="VJ66" s="14"/>
      <c r="VK66" s="14"/>
      <c r="VL66" s="14"/>
      <c r="VM66" s="14"/>
      <c r="VN66" s="14"/>
      <c r="VO66" s="14"/>
      <c r="VP66" s="14"/>
      <c r="VQ66" s="14"/>
      <c r="VR66" s="14"/>
      <c r="VS66" s="14"/>
      <c r="VT66" s="14"/>
      <c r="VU66" s="14"/>
      <c r="VV66" s="14"/>
      <c r="VW66" s="14"/>
      <c r="VX66" s="14"/>
      <c r="VY66" s="14"/>
      <c r="VZ66" s="14"/>
      <c r="WA66" s="14"/>
      <c r="WB66" s="14"/>
      <c r="WC66" s="14"/>
      <c r="WD66" s="14"/>
      <c r="WE66" s="14"/>
      <c r="WF66" s="14"/>
      <c r="WG66" s="14"/>
      <c r="WH66" s="14"/>
      <c r="WI66" s="14"/>
      <c r="WJ66" s="14"/>
      <c r="WK66" s="14"/>
      <c r="WL66" s="14"/>
      <c r="WM66" s="14"/>
      <c r="WN66" s="14"/>
      <c r="WO66" s="14"/>
      <c r="WP66" s="14"/>
      <c r="WQ66" s="14"/>
      <c r="WR66" s="14"/>
      <c r="WS66" s="14"/>
      <c r="WT66" s="14"/>
      <c r="WU66" s="14"/>
      <c r="WV66" s="14"/>
      <c r="WW66" s="14"/>
      <c r="WX66" s="14"/>
      <c r="WY66" s="14"/>
      <c r="WZ66" s="14"/>
      <c r="XA66" s="14"/>
      <c r="XB66" s="14"/>
      <c r="XC66" s="14"/>
      <c r="XD66" s="14"/>
      <c r="XE66" s="14"/>
      <c r="XF66" s="14"/>
      <c r="XG66" s="14"/>
      <c r="XH66" s="14"/>
      <c r="XI66" s="14"/>
      <c r="XJ66" s="14"/>
      <c r="XK66" s="14"/>
      <c r="XL66" s="14"/>
      <c r="XM66" s="14"/>
      <c r="XN66" s="14"/>
      <c r="XO66" s="14"/>
      <c r="XP66" s="14"/>
      <c r="XQ66" s="14"/>
      <c r="XR66" s="14"/>
      <c r="XS66" s="14"/>
      <c r="XT66" s="14"/>
      <c r="XU66" s="14"/>
      <c r="XV66" s="14"/>
      <c r="XW66" s="14"/>
      <c r="XX66" s="14"/>
      <c r="XY66" s="14"/>
      <c r="XZ66" s="14"/>
      <c r="YA66" s="14"/>
      <c r="YB66" s="14"/>
      <c r="YC66" s="14"/>
      <c r="YD66" s="14"/>
      <c r="YE66" s="14"/>
      <c r="YF66" s="14"/>
      <c r="YG66" s="14"/>
      <c r="YH66" s="14"/>
      <c r="YI66" s="14"/>
      <c r="YJ66" s="14"/>
      <c r="YK66" s="14"/>
      <c r="YL66" s="14"/>
      <c r="YM66" s="14"/>
      <c r="YN66" s="14"/>
      <c r="YO66" s="14"/>
      <c r="YP66" s="14"/>
      <c r="YQ66" s="14"/>
      <c r="YR66" s="14"/>
      <c r="YS66" s="14"/>
      <c r="YT66" s="14"/>
      <c r="YU66" s="14"/>
      <c r="YV66" s="14"/>
      <c r="YW66" s="14"/>
      <c r="YX66" s="14"/>
      <c r="YY66" s="14"/>
      <c r="YZ66" s="14"/>
      <c r="ZA66" s="14"/>
      <c r="ZB66" s="14"/>
      <c r="ZC66" s="14"/>
      <c r="ZD66" s="14"/>
      <c r="ZE66" s="14"/>
      <c r="ZF66" s="14"/>
      <c r="ZG66" s="14"/>
      <c r="ZH66" s="14"/>
      <c r="ZI66" s="14"/>
      <c r="ZJ66" s="14"/>
      <c r="ZK66" s="14"/>
      <c r="ZL66" s="14"/>
      <c r="ZM66" s="14"/>
      <c r="ZN66" s="14"/>
      <c r="ZO66" s="14"/>
      <c r="ZP66" s="14"/>
      <c r="ZQ66" s="14"/>
      <c r="ZR66" s="14"/>
      <c r="ZS66" s="14"/>
      <c r="ZT66" s="14"/>
      <c r="ZU66" s="14"/>
      <c r="ZV66" s="14"/>
      <c r="ZW66" s="14"/>
      <c r="ZX66" s="14"/>
      <c r="ZY66" s="14"/>
      <c r="ZZ66" s="14"/>
      <c r="AAA66" s="14"/>
      <c r="AAB66" s="14"/>
    </row>
    <row r="67" spans="1:704" ht="16.5" customHeight="1" x14ac:dyDescent="0.2">
      <c r="A67" s="32"/>
      <c r="B67" s="102" t="s">
        <v>116</v>
      </c>
      <c r="C67" s="35" t="s">
        <v>1</v>
      </c>
      <c r="D67" s="39">
        <f t="shared" si="18"/>
        <v>0</v>
      </c>
      <c r="E67" s="40">
        <f t="shared" ref="E67" si="19">E69+E68</f>
        <v>0</v>
      </c>
      <c r="F67" s="40">
        <f t="shared" ref="F67" si="20">F69+F68</f>
        <v>0</v>
      </c>
      <c r="G67" s="40">
        <f t="shared" ref="G67" si="21">G69+G68</f>
        <v>0</v>
      </c>
      <c r="H67" s="40">
        <f t="shared" ref="H67" si="22">H69+H68</f>
        <v>0</v>
      </c>
      <c r="I67" s="22"/>
      <c r="J67" s="22"/>
      <c r="K67" s="22"/>
      <c r="L67" s="22"/>
      <c r="M67" s="22"/>
      <c r="N67" s="22"/>
      <c r="O67" s="22"/>
      <c r="P67" s="22"/>
      <c r="Q67" s="22"/>
      <c r="R67" s="15"/>
    </row>
    <row r="68" spans="1:704" ht="12.75" x14ac:dyDescent="0.2">
      <c r="A68" s="32"/>
      <c r="B68" s="103"/>
      <c r="C68" s="36" t="s">
        <v>2</v>
      </c>
      <c r="D68" s="39">
        <f t="shared" si="18"/>
        <v>0</v>
      </c>
      <c r="E68" s="41"/>
      <c r="F68" s="41"/>
      <c r="G68" s="41"/>
      <c r="H68" s="41"/>
      <c r="I68" s="22"/>
      <c r="J68" s="22"/>
      <c r="K68" s="22"/>
      <c r="L68" s="22"/>
      <c r="M68" s="22"/>
      <c r="N68" s="22"/>
      <c r="O68" s="22"/>
      <c r="P68" s="22"/>
      <c r="Q68" s="22"/>
      <c r="R68" s="15"/>
    </row>
    <row r="69" spans="1:704" ht="12.75" x14ac:dyDescent="0.2">
      <c r="A69" s="32"/>
      <c r="B69" s="103"/>
      <c r="C69" s="36" t="s">
        <v>3</v>
      </c>
      <c r="D69" s="39">
        <f t="shared" si="18"/>
        <v>0</v>
      </c>
      <c r="E69" s="41"/>
      <c r="F69" s="41"/>
      <c r="G69" s="41"/>
      <c r="H69" s="41"/>
      <c r="I69" s="22"/>
      <c r="J69" s="22"/>
      <c r="K69" s="22"/>
      <c r="L69" s="22"/>
      <c r="M69" s="22"/>
      <c r="N69" s="22"/>
      <c r="O69" s="22"/>
      <c r="P69" s="22"/>
      <c r="Q69" s="22"/>
      <c r="R69" s="15"/>
    </row>
    <row r="70" spans="1:704" ht="12.75" x14ac:dyDescent="0.2">
      <c r="A70" s="32"/>
      <c r="B70" s="103"/>
      <c r="C70" s="36" t="s">
        <v>4</v>
      </c>
      <c r="D70" s="39">
        <f t="shared" si="18"/>
        <v>0</v>
      </c>
      <c r="E70" s="41"/>
      <c r="F70" s="41"/>
      <c r="G70" s="41"/>
      <c r="H70" s="41"/>
      <c r="I70" s="22"/>
      <c r="J70" s="22"/>
      <c r="K70" s="22"/>
      <c r="L70" s="22"/>
      <c r="M70" s="22"/>
      <c r="N70" s="22"/>
      <c r="O70" s="22"/>
      <c r="P70" s="22"/>
      <c r="Q70" s="22"/>
      <c r="R70" s="15"/>
    </row>
    <row r="71" spans="1:704" ht="18.600000000000001" customHeight="1" x14ac:dyDescent="0.2">
      <c r="A71" s="32"/>
      <c r="B71" s="102" t="s">
        <v>111</v>
      </c>
      <c r="C71" s="35" t="s">
        <v>1</v>
      </c>
      <c r="D71" s="39">
        <f t="shared" si="18"/>
        <v>0</v>
      </c>
      <c r="E71" s="40">
        <f t="shared" ref="E71" si="23">E73+E72</f>
        <v>0</v>
      </c>
      <c r="F71" s="40">
        <f t="shared" ref="F71" si="24">F73+F72</f>
        <v>0</v>
      </c>
      <c r="G71" s="40">
        <f t="shared" ref="G71" si="25">G73+G72</f>
        <v>0</v>
      </c>
      <c r="H71" s="40">
        <f t="shared" ref="H71" si="26">H73+H72</f>
        <v>0</v>
      </c>
      <c r="I71" s="22"/>
      <c r="J71" s="22"/>
      <c r="K71" s="22"/>
      <c r="L71" s="22"/>
      <c r="M71" s="22"/>
      <c r="N71" s="22"/>
      <c r="O71" s="22"/>
      <c r="P71" s="22"/>
      <c r="Q71" s="22"/>
      <c r="R71" s="15"/>
    </row>
    <row r="72" spans="1:704" ht="18.600000000000001" customHeight="1" x14ac:dyDescent="0.2">
      <c r="A72" s="32"/>
      <c r="B72" s="103"/>
      <c r="C72" s="36" t="s">
        <v>2</v>
      </c>
      <c r="D72" s="39">
        <f t="shared" si="18"/>
        <v>0</v>
      </c>
      <c r="E72" s="41"/>
      <c r="F72" s="41"/>
      <c r="G72" s="41"/>
      <c r="H72" s="41"/>
      <c r="I72" s="22"/>
      <c r="J72" s="22"/>
      <c r="K72" s="22"/>
      <c r="L72" s="22"/>
      <c r="M72" s="22"/>
      <c r="N72" s="22"/>
      <c r="O72" s="22"/>
      <c r="P72" s="22"/>
      <c r="Q72" s="22"/>
      <c r="R72" s="15"/>
    </row>
    <row r="73" spans="1:704" ht="18.600000000000001" customHeight="1" x14ac:dyDescent="0.2">
      <c r="A73" s="32"/>
      <c r="B73" s="103"/>
      <c r="C73" s="36" t="s">
        <v>3</v>
      </c>
      <c r="D73" s="39">
        <f t="shared" si="18"/>
        <v>0</v>
      </c>
      <c r="E73" s="41"/>
      <c r="F73" s="41"/>
      <c r="G73" s="41"/>
      <c r="H73" s="41"/>
      <c r="I73" s="22"/>
      <c r="J73" s="22"/>
      <c r="K73" s="22"/>
      <c r="L73" s="22"/>
      <c r="M73" s="22"/>
      <c r="N73" s="22"/>
      <c r="O73" s="22"/>
      <c r="P73" s="22"/>
      <c r="Q73" s="22"/>
      <c r="R73" s="15"/>
    </row>
    <row r="74" spans="1:704" ht="18.600000000000001" customHeight="1" x14ac:dyDescent="0.2">
      <c r="A74" s="32"/>
      <c r="B74" s="103"/>
      <c r="C74" s="36" t="s">
        <v>4</v>
      </c>
      <c r="D74" s="39">
        <f t="shared" si="18"/>
        <v>0</v>
      </c>
      <c r="E74" s="41"/>
      <c r="F74" s="41"/>
      <c r="G74" s="41"/>
      <c r="H74" s="41"/>
      <c r="I74" s="22"/>
      <c r="J74" s="22"/>
      <c r="K74" s="22"/>
      <c r="L74" s="22"/>
      <c r="M74" s="22"/>
      <c r="N74" s="22"/>
      <c r="O74" s="22"/>
      <c r="P74" s="22"/>
      <c r="Q74" s="22"/>
      <c r="R74" s="15"/>
    </row>
    <row r="75" spans="1:704" ht="18.600000000000001" customHeight="1" x14ac:dyDescent="0.2">
      <c r="A75" s="32"/>
      <c r="B75" s="101" t="s">
        <v>127</v>
      </c>
      <c r="C75" s="74" t="s">
        <v>1</v>
      </c>
      <c r="D75" s="39">
        <f t="shared" si="18"/>
        <v>0</v>
      </c>
      <c r="E75" s="41"/>
      <c r="F75" s="41"/>
      <c r="G75" s="40"/>
      <c r="H75" s="40">
        <v>0</v>
      </c>
      <c r="I75" s="22"/>
      <c r="J75" s="22"/>
      <c r="K75" s="22"/>
      <c r="L75" s="22"/>
      <c r="M75" s="22"/>
      <c r="N75" s="22"/>
      <c r="O75" s="22"/>
      <c r="P75" s="22"/>
      <c r="Q75" s="22"/>
      <c r="R75" s="15"/>
    </row>
    <row r="76" spans="1:704" ht="18.600000000000001" customHeight="1" x14ac:dyDescent="0.2">
      <c r="A76" s="32"/>
      <c r="B76" s="101"/>
      <c r="C76" s="36" t="s">
        <v>2</v>
      </c>
      <c r="D76" s="39">
        <f t="shared" si="18"/>
        <v>0</v>
      </c>
      <c r="E76" s="41"/>
      <c r="F76" s="41"/>
      <c r="G76" s="41"/>
      <c r="H76" s="41"/>
      <c r="I76" s="22"/>
      <c r="J76" s="22"/>
      <c r="K76" s="22"/>
      <c r="L76" s="22"/>
      <c r="M76" s="22"/>
      <c r="N76" s="22"/>
      <c r="O76" s="22"/>
      <c r="P76" s="22"/>
      <c r="Q76" s="22"/>
      <c r="R76" s="15"/>
    </row>
    <row r="77" spans="1:704" ht="18.600000000000001" customHeight="1" x14ac:dyDescent="0.2">
      <c r="A77" s="32"/>
      <c r="B77" s="101"/>
      <c r="C77" s="36" t="s">
        <v>3</v>
      </c>
      <c r="D77" s="39">
        <f t="shared" si="18"/>
        <v>0</v>
      </c>
      <c r="E77" s="41"/>
      <c r="F77" s="41"/>
      <c r="G77" s="40"/>
      <c r="H77" s="40">
        <v>0</v>
      </c>
      <c r="I77" s="22"/>
      <c r="J77" s="22"/>
      <c r="K77" s="22"/>
      <c r="L77" s="22"/>
      <c r="M77" s="22"/>
      <c r="N77" s="22"/>
      <c r="O77" s="22"/>
      <c r="P77" s="22"/>
      <c r="Q77" s="22"/>
      <c r="R77" s="15"/>
    </row>
    <row r="78" spans="1:704" ht="18.600000000000001" customHeight="1" x14ac:dyDescent="0.2">
      <c r="A78" s="32"/>
      <c r="B78" s="101"/>
      <c r="C78" s="36" t="s">
        <v>4</v>
      </c>
      <c r="D78" s="39"/>
      <c r="E78" s="41"/>
      <c r="F78" s="41"/>
      <c r="G78" s="41"/>
      <c r="H78" s="41"/>
      <c r="I78" s="22"/>
      <c r="J78" s="22"/>
      <c r="K78" s="22"/>
      <c r="L78" s="22"/>
      <c r="M78" s="22"/>
      <c r="N78" s="22"/>
      <c r="O78" s="22"/>
      <c r="P78" s="22"/>
      <c r="Q78" s="22"/>
      <c r="R78" s="15"/>
    </row>
    <row r="79" spans="1:704" ht="16.5" customHeight="1" x14ac:dyDescent="0.2">
      <c r="A79" s="32"/>
      <c r="B79" s="102" t="s">
        <v>134</v>
      </c>
      <c r="C79" s="36" t="s">
        <v>1</v>
      </c>
      <c r="D79" s="39"/>
      <c r="E79" s="41"/>
      <c r="F79" s="41"/>
      <c r="G79" s="41"/>
      <c r="H79" s="41"/>
      <c r="I79" s="22"/>
      <c r="J79" s="22"/>
      <c r="K79" s="22"/>
      <c r="L79" s="22"/>
      <c r="M79" s="22"/>
      <c r="N79" s="22"/>
      <c r="O79" s="22"/>
      <c r="P79" s="22"/>
      <c r="Q79" s="22"/>
      <c r="R79" s="15"/>
    </row>
    <row r="80" spans="1:704" ht="14.25" customHeight="1" x14ac:dyDescent="0.2">
      <c r="A80" s="32"/>
      <c r="B80" s="103"/>
      <c r="C80" s="36" t="s">
        <v>2</v>
      </c>
      <c r="D80" s="39"/>
      <c r="E80" s="41"/>
      <c r="F80" s="41"/>
      <c r="G80" s="41"/>
      <c r="H80" s="41"/>
      <c r="I80" s="22"/>
      <c r="J80" s="22"/>
      <c r="K80" s="22"/>
      <c r="L80" s="22"/>
      <c r="M80" s="22"/>
      <c r="N80" s="22"/>
      <c r="O80" s="22"/>
      <c r="P80" s="22"/>
      <c r="Q80" s="22"/>
      <c r="R80" s="15"/>
    </row>
    <row r="81" spans="1:18" ht="18" customHeight="1" x14ac:dyDescent="0.2">
      <c r="A81" s="32"/>
      <c r="B81" s="103"/>
      <c r="C81" s="36" t="s">
        <v>3</v>
      </c>
      <c r="D81" s="39"/>
      <c r="E81" s="41"/>
      <c r="F81" s="41"/>
      <c r="G81" s="41"/>
      <c r="H81" s="41"/>
      <c r="I81" s="22"/>
      <c r="J81" s="22"/>
      <c r="K81" s="22"/>
      <c r="L81" s="22"/>
      <c r="M81" s="22"/>
      <c r="N81" s="22"/>
      <c r="O81" s="22"/>
      <c r="P81" s="22"/>
      <c r="Q81" s="22"/>
      <c r="R81" s="15"/>
    </row>
    <row r="82" spans="1:18" ht="14.25" customHeight="1" x14ac:dyDescent="0.2">
      <c r="A82" s="32"/>
      <c r="B82" s="104"/>
      <c r="C82" s="36" t="s">
        <v>4</v>
      </c>
      <c r="D82" s="39"/>
      <c r="E82" s="41"/>
      <c r="F82" s="41"/>
      <c r="G82" s="41"/>
      <c r="H82" s="41"/>
      <c r="I82" s="22"/>
      <c r="J82" s="22"/>
      <c r="K82" s="22"/>
      <c r="L82" s="22"/>
      <c r="M82" s="22"/>
      <c r="N82" s="22"/>
      <c r="O82" s="22"/>
      <c r="P82" s="22"/>
      <c r="Q82" s="22"/>
      <c r="R82" s="15"/>
    </row>
    <row r="83" spans="1:18" ht="35.25" customHeight="1" x14ac:dyDescent="0.2">
      <c r="A83" s="32"/>
      <c r="B83" s="83" t="s">
        <v>138</v>
      </c>
      <c r="C83" s="36" t="s">
        <v>3</v>
      </c>
      <c r="D83" s="39"/>
      <c r="E83" s="41"/>
      <c r="F83" s="41"/>
      <c r="G83" s="41"/>
      <c r="H83" s="41"/>
      <c r="I83" s="22"/>
      <c r="J83" s="22"/>
      <c r="K83" s="22"/>
      <c r="L83" s="22"/>
      <c r="M83" s="22"/>
      <c r="N83" s="22"/>
      <c r="O83" s="22"/>
      <c r="P83" s="22"/>
      <c r="Q83" s="22"/>
      <c r="R83" s="15"/>
    </row>
    <row r="84" spans="1:18" ht="15" customHeight="1" x14ac:dyDescent="0.2">
      <c r="A84" s="32"/>
      <c r="B84" s="86" t="s">
        <v>72</v>
      </c>
      <c r="C84" s="35" t="s">
        <v>1</v>
      </c>
      <c r="D84" s="39">
        <f>E84+F84+G84+H84</f>
        <v>40734.598960000003</v>
      </c>
      <c r="E84" s="42">
        <f>E9+E17+E21+E25+E30+E34+E38+E42+E46+E50+E13+E67+E71+E55+E59</f>
        <v>4137.1659600000003</v>
      </c>
      <c r="F84" s="42">
        <v>11696.28</v>
      </c>
      <c r="G84" s="42">
        <v>10735.91</v>
      </c>
      <c r="H84" s="42">
        <f>H63+H59+H50+H46+H42+H38+H34+H30+H25+H21+H17+H9</f>
        <v>14165.242999999999</v>
      </c>
      <c r="I84" s="22"/>
      <c r="J84" s="22"/>
      <c r="K84" s="22"/>
      <c r="L84" s="22"/>
      <c r="M84" s="22"/>
      <c r="N84" s="22"/>
      <c r="O84" s="22"/>
      <c r="P84" s="22"/>
      <c r="Q84" s="22"/>
      <c r="R84" s="15"/>
    </row>
    <row r="85" spans="1:18" ht="15" customHeight="1" x14ac:dyDescent="0.2">
      <c r="A85" s="32"/>
      <c r="B85" s="87"/>
      <c r="C85" s="36" t="s">
        <v>2</v>
      </c>
      <c r="D85" s="39">
        <f>E85+F85+G85+H85</f>
        <v>0</v>
      </c>
      <c r="E85" s="42">
        <f>E10+E14+E18+E22+E26+E31+E35+E39+E43+E47+E51+E68+E72</f>
        <v>0</v>
      </c>
      <c r="F85" s="42">
        <f>F10+F14+F18+F22+F26+F31+F35+F39+F43+F47+F51+F68+F72</f>
        <v>0</v>
      </c>
      <c r="G85" s="42"/>
      <c r="H85" s="42">
        <v>0</v>
      </c>
      <c r="I85" s="22"/>
      <c r="J85" s="22"/>
      <c r="K85" s="22"/>
      <c r="L85" s="22"/>
      <c r="M85" s="22"/>
      <c r="N85" s="22"/>
      <c r="O85" s="22"/>
      <c r="P85" s="22"/>
      <c r="Q85" s="22"/>
      <c r="R85" s="15"/>
    </row>
    <row r="86" spans="1:18" ht="15" customHeight="1" x14ac:dyDescent="0.2">
      <c r="A86" s="32"/>
      <c r="B86" s="87"/>
      <c r="C86" s="36" t="s">
        <v>3</v>
      </c>
      <c r="D86" s="39">
        <f>E86+F86+G86+H86</f>
        <v>40734.598960000003</v>
      </c>
      <c r="E86" s="61">
        <f>E11+E15+E19+E23+E27+E32+E36+E40+E44+E48+E52+E69+E73+E57+E61</f>
        <v>4137.1659600000003</v>
      </c>
      <c r="F86" s="42">
        <v>11696.28</v>
      </c>
      <c r="G86" s="42">
        <v>10735.91</v>
      </c>
      <c r="H86" s="42">
        <f>H65+H61+H52+H48+H44+H40+H36+H32+H27+H23+H19+H11</f>
        <v>14165.242999999999</v>
      </c>
      <c r="I86" s="22"/>
      <c r="J86" s="22"/>
      <c r="K86" s="22"/>
      <c r="L86" s="22"/>
      <c r="M86" s="22"/>
      <c r="N86" s="22"/>
      <c r="O86" s="22"/>
      <c r="P86" s="22"/>
      <c r="Q86" s="22"/>
      <c r="R86" s="15"/>
    </row>
    <row r="87" spans="1:18" ht="15" customHeight="1" x14ac:dyDescent="0.2">
      <c r="A87" s="32"/>
      <c r="B87" s="87"/>
      <c r="C87" s="36" t="s">
        <v>4</v>
      </c>
      <c r="D87" s="39">
        <f>E87+F87+G87+H87</f>
        <v>0</v>
      </c>
      <c r="E87" s="40">
        <v>0</v>
      </c>
      <c r="F87" s="40">
        <v>0</v>
      </c>
      <c r="G87" s="40">
        <v>0</v>
      </c>
      <c r="H87" s="40">
        <v>0</v>
      </c>
      <c r="I87" s="22"/>
      <c r="J87" s="22"/>
      <c r="K87" s="22"/>
      <c r="L87" s="22"/>
      <c r="M87" s="22"/>
      <c r="N87" s="22"/>
      <c r="O87" s="22"/>
      <c r="P87" s="22"/>
      <c r="Q87" s="22"/>
      <c r="R87" s="15"/>
    </row>
    <row r="88" spans="1:18" ht="15.75" x14ac:dyDescent="0.2">
      <c r="A88" s="32"/>
      <c r="B88" s="122" t="s">
        <v>97</v>
      </c>
      <c r="C88" s="123"/>
      <c r="D88" s="123"/>
      <c r="E88" s="123"/>
      <c r="F88" s="123"/>
      <c r="G88" s="123"/>
      <c r="H88" s="123"/>
      <c r="I88" s="22"/>
      <c r="J88" s="22"/>
      <c r="K88" s="22"/>
      <c r="L88" s="22"/>
      <c r="M88" s="22"/>
      <c r="N88" s="22"/>
      <c r="O88" s="22"/>
      <c r="P88" s="22"/>
      <c r="Q88" s="22"/>
      <c r="R88" s="15"/>
    </row>
    <row r="89" spans="1:18" ht="22.9" customHeight="1" x14ac:dyDescent="0.2">
      <c r="A89" s="32"/>
      <c r="B89" s="91" t="s">
        <v>80</v>
      </c>
      <c r="C89" s="37" t="s">
        <v>1</v>
      </c>
      <c r="D89" s="42">
        <f>E89+F89+G89</f>
        <v>4062.4449999999997</v>
      </c>
      <c r="E89" s="37">
        <v>285.43</v>
      </c>
      <c r="F89" s="37">
        <v>3768</v>
      </c>
      <c r="G89" s="37">
        <v>9.0150000000000006</v>
      </c>
      <c r="H89" s="37">
        <f t="shared" ref="H89" si="27">H90+H91</f>
        <v>0</v>
      </c>
      <c r="I89" s="22"/>
      <c r="J89" s="22"/>
      <c r="K89" s="22"/>
      <c r="L89" s="22"/>
      <c r="M89" s="22"/>
      <c r="N89" s="22"/>
      <c r="O89" s="22"/>
      <c r="P89" s="22"/>
      <c r="Q89" s="22"/>
      <c r="R89" s="15"/>
    </row>
    <row r="90" spans="1:18" ht="22.9" customHeight="1" x14ac:dyDescent="0.2">
      <c r="A90" s="32"/>
      <c r="B90" s="92"/>
      <c r="C90" s="38" t="s">
        <v>2</v>
      </c>
      <c r="D90" s="43">
        <f t="shared" ref="D90:D107" si="28">E90+F90+G90+H90</f>
        <v>0</v>
      </c>
      <c r="E90" s="38"/>
      <c r="F90" s="38">
        <v>0</v>
      </c>
      <c r="G90" s="38"/>
      <c r="H90" s="38"/>
      <c r="I90" s="22"/>
      <c r="J90" s="22"/>
      <c r="K90" s="22"/>
      <c r="L90" s="22"/>
      <c r="M90" s="22"/>
      <c r="N90" s="22"/>
      <c r="O90" s="22"/>
      <c r="P90" s="22"/>
      <c r="Q90" s="22"/>
      <c r="R90" s="15"/>
    </row>
    <row r="91" spans="1:18" ht="22.9" customHeight="1" x14ac:dyDescent="0.2">
      <c r="A91" s="32"/>
      <c r="B91" s="92"/>
      <c r="C91" s="38" t="s">
        <v>3</v>
      </c>
      <c r="D91" s="43">
        <f t="shared" si="28"/>
        <v>729.71999999999991</v>
      </c>
      <c r="E91" s="78">
        <v>285.42500000000001</v>
      </c>
      <c r="F91" s="38">
        <v>435.28</v>
      </c>
      <c r="G91" s="38">
        <v>9.0150000000000006</v>
      </c>
      <c r="H91" s="38"/>
      <c r="I91" s="22"/>
      <c r="J91" s="22"/>
      <c r="K91" s="22"/>
      <c r="L91" s="22"/>
      <c r="M91" s="22"/>
      <c r="N91" s="22"/>
      <c r="O91" s="22"/>
      <c r="P91" s="22"/>
      <c r="Q91" s="22"/>
      <c r="R91" s="15"/>
    </row>
    <row r="92" spans="1:18" ht="15.75" customHeight="1" x14ac:dyDescent="0.2">
      <c r="A92" s="32"/>
      <c r="B92" s="91" t="s">
        <v>83</v>
      </c>
      <c r="C92" s="37" t="s">
        <v>1</v>
      </c>
      <c r="D92" s="42">
        <f t="shared" si="28"/>
        <v>972.6629999999999</v>
      </c>
      <c r="E92" s="37">
        <v>18.8</v>
      </c>
      <c r="F92" s="37">
        <v>843.06299999999999</v>
      </c>
      <c r="G92" s="37">
        <v>110.8</v>
      </c>
      <c r="H92" s="37">
        <f t="shared" ref="H92" si="29">H93+H94+H95</f>
        <v>0</v>
      </c>
      <c r="I92" s="22"/>
      <c r="J92" s="22"/>
      <c r="K92" s="22"/>
      <c r="L92" s="22"/>
      <c r="M92" s="22"/>
      <c r="N92" s="22"/>
      <c r="O92" s="22"/>
      <c r="P92" s="22"/>
      <c r="Q92" s="22"/>
      <c r="R92" s="15"/>
    </row>
    <row r="93" spans="1:18" ht="12.75" x14ac:dyDescent="0.2">
      <c r="A93" s="32"/>
      <c r="B93" s="92"/>
      <c r="C93" s="38" t="s">
        <v>2</v>
      </c>
      <c r="D93" s="43">
        <f t="shared" si="28"/>
        <v>0</v>
      </c>
      <c r="E93" s="38"/>
      <c r="F93" s="38"/>
      <c r="G93" s="38"/>
      <c r="H93" s="38"/>
      <c r="I93" s="22"/>
      <c r="J93" s="22"/>
      <c r="K93" s="22"/>
      <c r="L93" s="22"/>
      <c r="M93" s="22"/>
      <c r="N93" s="22"/>
      <c r="O93" s="22"/>
      <c r="P93" s="22"/>
      <c r="Q93" s="22"/>
      <c r="R93" s="15"/>
    </row>
    <row r="94" spans="1:18" ht="12.75" x14ac:dyDescent="0.2">
      <c r="A94" s="32"/>
      <c r="B94" s="92"/>
      <c r="C94" s="38" t="s">
        <v>3</v>
      </c>
      <c r="D94" s="43">
        <f t="shared" si="28"/>
        <v>972.66157999999996</v>
      </c>
      <c r="E94" s="41">
        <v>18.798580000000001</v>
      </c>
      <c r="F94" s="38">
        <v>843.06299999999999</v>
      </c>
      <c r="G94" s="38">
        <v>110.8</v>
      </c>
      <c r="H94" s="38"/>
      <c r="I94" s="22"/>
      <c r="J94" s="22"/>
      <c r="K94" s="22"/>
      <c r="L94" s="22"/>
      <c r="M94" s="22"/>
      <c r="N94" s="22"/>
      <c r="O94" s="22"/>
      <c r="P94" s="22"/>
      <c r="Q94" s="22"/>
      <c r="R94" s="15"/>
    </row>
    <row r="95" spans="1:18" ht="12.75" x14ac:dyDescent="0.2">
      <c r="A95" s="32"/>
      <c r="B95" s="92"/>
      <c r="C95" s="38" t="s">
        <v>4</v>
      </c>
      <c r="D95" s="43">
        <f t="shared" si="28"/>
        <v>0</v>
      </c>
      <c r="E95" s="38"/>
      <c r="F95" s="38"/>
      <c r="G95" s="38"/>
      <c r="H95" s="38"/>
      <c r="I95" s="22"/>
      <c r="J95" s="22"/>
      <c r="K95" s="22"/>
      <c r="L95" s="22"/>
      <c r="M95" s="22"/>
      <c r="N95" s="22"/>
      <c r="O95" s="22"/>
      <c r="P95" s="22"/>
      <c r="Q95" s="22"/>
      <c r="R95" s="15"/>
    </row>
    <row r="96" spans="1:18" ht="15" customHeight="1" x14ac:dyDescent="0.2">
      <c r="A96" s="32"/>
      <c r="B96" s="91" t="s">
        <v>82</v>
      </c>
      <c r="C96" s="37" t="s">
        <v>1</v>
      </c>
      <c r="D96" s="42">
        <f t="shared" si="28"/>
        <v>18992.731</v>
      </c>
      <c r="E96" s="37">
        <v>1333.07</v>
      </c>
      <c r="F96" s="37">
        <v>6380.9</v>
      </c>
      <c r="G96" s="37">
        <v>8110.7510000000002</v>
      </c>
      <c r="H96" s="37">
        <v>3168.01</v>
      </c>
      <c r="I96" s="22"/>
      <c r="J96" s="22"/>
      <c r="K96" s="22"/>
      <c r="L96" s="22"/>
      <c r="M96" s="22"/>
      <c r="N96" s="22"/>
      <c r="O96" s="22"/>
      <c r="P96" s="22"/>
      <c r="Q96" s="22"/>
      <c r="R96" s="15"/>
    </row>
    <row r="97" spans="1:18" ht="15" customHeight="1" x14ac:dyDescent="0.2">
      <c r="A97" s="32"/>
      <c r="B97" s="92"/>
      <c r="C97" s="38" t="s">
        <v>2</v>
      </c>
      <c r="D97" s="43">
        <f t="shared" si="28"/>
        <v>0</v>
      </c>
      <c r="E97" s="38"/>
      <c r="F97" s="38">
        <v>0</v>
      </c>
      <c r="G97" s="38"/>
      <c r="H97" s="38">
        <v>0</v>
      </c>
      <c r="I97" s="22"/>
      <c r="J97" s="22"/>
      <c r="K97" s="22"/>
      <c r="L97" s="22"/>
      <c r="M97" s="22"/>
      <c r="N97" s="22"/>
      <c r="O97" s="22"/>
      <c r="P97" s="22"/>
      <c r="Q97" s="22"/>
      <c r="R97" s="15"/>
    </row>
    <row r="98" spans="1:18" ht="15" customHeight="1" x14ac:dyDescent="0.2">
      <c r="A98" s="32"/>
      <c r="B98" s="92"/>
      <c r="C98" s="38" t="s">
        <v>3</v>
      </c>
      <c r="D98" s="43">
        <f t="shared" si="28"/>
        <v>15659.72861</v>
      </c>
      <c r="E98" s="79">
        <v>1333.0676100000001</v>
      </c>
      <c r="F98" s="38">
        <v>3047.9</v>
      </c>
      <c r="G98" s="38">
        <v>8110.7510000000002</v>
      </c>
      <c r="H98" s="38">
        <v>3168.01</v>
      </c>
      <c r="I98" s="22"/>
      <c r="J98" s="22"/>
      <c r="K98" s="22"/>
      <c r="L98" s="22"/>
      <c r="M98" s="22"/>
      <c r="N98" s="22"/>
      <c r="O98" s="22"/>
      <c r="P98" s="22"/>
      <c r="Q98" s="22"/>
      <c r="R98" s="15"/>
    </row>
    <row r="99" spans="1:18" ht="32.25" customHeight="1" x14ac:dyDescent="0.2">
      <c r="A99" s="32"/>
      <c r="B99" s="92"/>
      <c r="C99" s="38" t="s">
        <v>4</v>
      </c>
      <c r="D99" s="43">
        <f t="shared" si="28"/>
        <v>0</v>
      </c>
      <c r="E99" s="41"/>
      <c r="F99" s="38"/>
      <c r="G99" s="38"/>
      <c r="H99" s="38"/>
      <c r="I99" s="22"/>
      <c r="J99" s="22"/>
      <c r="K99" s="22"/>
      <c r="L99" s="22"/>
      <c r="M99" s="22"/>
      <c r="N99" s="22"/>
      <c r="O99" s="22"/>
      <c r="P99" s="22"/>
      <c r="Q99" s="22"/>
      <c r="R99" s="15"/>
    </row>
    <row r="100" spans="1:18" ht="15" customHeight="1" x14ac:dyDescent="0.2">
      <c r="A100" s="32"/>
      <c r="B100" s="91" t="s">
        <v>114</v>
      </c>
      <c r="C100" s="37" t="s">
        <v>1</v>
      </c>
      <c r="D100" s="42">
        <f t="shared" si="28"/>
        <v>6416.5050000000001</v>
      </c>
      <c r="E100" s="37">
        <v>657.04</v>
      </c>
      <c r="F100" s="37">
        <v>2078.65</v>
      </c>
      <c r="G100" s="37">
        <v>2461.16</v>
      </c>
      <c r="H100" s="37">
        <v>1219.655</v>
      </c>
      <c r="I100" s="22"/>
      <c r="J100" s="22"/>
      <c r="K100" s="22"/>
      <c r="L100" s="22"/>
      <c r="M100" s="22"/>
      <c r="N100" s="22"/>
      <c r="O100" s="22"/>
      <c r="P100" s="22"/>
      <c r="Q100" s="22"/>
      <c r="R100" s="15"/>
    </row>
    <row r="101" spans="1:18" ht="15" customHeight="1" x14ac:dyDescent="0.2">
      <c r="A101" s="32"/>
      <c r="B101" s="92"/>
      <c r="C101" s="38" t="s">
        <v>2</v>
      </c>
      <c r="D101" s="43">
        <f t="shared" si="28"/>
        <v>0</v>
      </c>
      <c r="E101" s="41"/>
      <c r="F101" s="38"/>
      <c r="G101" s="38"/>
      <c r="H101" s="38"/>
      <c r="I101" s="22"/>
      <c r="J101" s="22"/>
      <c r="K101" s="22"/>
      <c r="L101" s="22"/>
      <c r="M101" s="22"/>
      <c r="N101" s="22"/>
      <c r="O101" s="22"/>
      <c r="P101" s="22"/>
      <c r="Q101" s="22"/>
      <c r="R101" s="15"/>
    </row>
    <row r="102" spans="1:18" ht="15" customHeight="1" x14ac:dyDescent="0.2">
      <c r="A102" s="32"/>
      <c r="B102" s="92"/>
      <c r="C102" s="38" t="s">
        <v>3</v>
      </c>
      <c r="D102" s="43">
        <f t="shared" si="28"/>
        <v>6416.5039999999999</v>
      </c>
      <c r="E102" s="41">
        <v>657.03899999999999</v>
      </c>
      <c r="F102" s="38">
        <v>2078.65</v>
      </c>
      <c r="G102" s="38">
        <v>2461.16</v>
      </c>
      <c r="H102" s="38">
        <v>1219.655</v>
      </c>
      <c r="I102" s="22"/>
      <c r="J102" s="22"/>
      <c r="K102" s="22"/>
      <c r="L102" s="22"/>
      <c r="M102" s="22"/>
      <c r="N102" s="22"/>
      <c r="O102" s="22"/>
      <c r="P102" s="22"/>
      <c r="Q102" s="22"/>
      <c r="R102" s="15"/>
    </row>
    <row r="103" spans="1:18" ht="15" customHeight="1" x14ac:dyDescent="0.2">
      <c r="A103" s="32"/>
      <c r="B103" s="92"/>
      <c r="C103" s="38" t="s">
        <v>4</v>
      </c>
      <c r="D103" s="43">
        <f t="shared" si="28"/>
        <v>0</v>
      </c>
      <c r="E103" s="41"/>
      <c r="F103" s="38"/>
      <c r="G103" s="38"/>
      <c r="H103" s="38"/>
      <c r="I103" s="22"/>
      <c r="J103" s="22"/>
      <c r="K103" s="22"/>
      <c r="L103" s="22"/>
      <c r="M103" s="22"/>
      <c r="N103" s="22"/>
      <c r="O103" s="22"/>
      <c r="P103" s="22"/>
      <c r="Q103" s="22"/>
      <c r="R103" s="15"/>
    </row>
    <row r="104" spans="1:18" ht="15" customHeight="1" x14ac:dyDescent="0.2">
      <c r="A104" s="32"/>
      <c r="B104" s="91" t="s">
        <v>92</v>
      </c>
      <c r="C104" s="37" t="s">
        <v>1</v>
      </c>
      <c r="D104" s="42">
        <f t="shared" si="28"/>
        <v>16.53</v>
      </c>
      <c r="E104" s="37">
        <v>16.53</v>
      </c>
      <c r="F104" s="37">
        <f t="shared" ref="F104:H104" si="30">F105+F106+F107</f>
        <v>0</v>
      </c>
      <c r="G104" s="37">
        <f t="shared" si="30"/>
        <v>0</v>
      </c>
      <c r="H104" s="37">
        <f t="shared" si="30"/>
        <v>0</v>
      </c>
      <c r="I104" s="22"/>
      <c r="J104" s="22"/>
      <c r="K104" s="22"/>
      <c r="L104" s="22"/>
      <c r="M104" s="22"/>
      <c r="N104" s="22"/>
      <c r="O104" s="22"/>
      <c r="P104" s="22"/>
      <c r="Q104" s="22"/>
      <c r="R104" s="15"/>
    </row>
    <row r="105" spans="1:18" ht="15" customHeight="1" x14ac:dyDescent="0.2">
      <c r="A105" s="32"/>
      <c r="B105" s="92"/>
      <c r="C105" s="38" t="s">
        <v>2</v>
      </c>
      <c r="D105" s="43">
        <f t="shared" si="28"/>
        <v>0</v>
      </c>
      <c r="E105" s="41"/>
      <c r="F105" s="38"/>
      <c r="G105" s="38"/>
      <c r="H105" s="38"/>
      <c r="I105" s="22"/>
      <c r="J105" s="22"/>
      <c r="K105" s="22"/>
      <c r="L105" s="22"/>
      <c r="M105" s="22"/>
      <c r="N105" s="22"/>
      <c r="O105" s="22"/>
      <c r="P105" s="22"/>
      <c r="Q105" s="22"/>
      <c r="R105" s="15"/>
    </row>
    <row r="106" spans="1:18" ht="15" customHeight="1" x14ac:dyDescent="0.2">
      <c r="A106" s="32"/>
      <c r="B106" s="92"/>
      <c r="C106" s="38" t="s">
        <v>3</v>
      </c>
      <c r="D106" s="43">
        <f t="shared" si="28"/>
        <v>16.524999999999999</v>
      </c>
      <c r="E106" s="41">
        <v>16.524999999999999</v>
      </c>
      <c r="F106" s="38"/>
      <c r="G106" s="38"/>
      <c r="H106" s="38"/>
      <c r="I106" s="22"/>
      <c r="J106" s="22"/>
      <c r="K106" s="22"/>
      <c r="L106" s="22"/>
      <c r="M106" s="22"/>
      <c r="N106" s="22"/>
      <c r="O106" s="22"/>
      <c r="P106" s="22"/>
      <c r="Q106" s="22"/>
      <c r="R106" s="15"/>
    </row>
    <row r="107" spans="1:18" ht="15" customHeight="1" x14ac:dyDescent="0.2">
      <c r="A107" s="32"/>
      <c r="B107" s="92"/>
      <c r="C107" s="38" t="s">
        <v>4</v>
      </c>
      <c r="D107" s="43">
        <f t="shared" si="28"/>
        <v>0</v>
      </c>
      <c r="E107" s="41"/>
      <c r="F107" s="38"/>
      <c r="G107" s="38"/>
      <c r="H107" s="38"/>
      <c r="I107" s="22"/>
      <c r="J107" s="22"/>
      <c r="K107" s="22"/>
      <c r="L107" s="22"/>
      <c r="M107" s="22"/>
      <c r="N107" s="22"/>
      <c r="O107" s="22"/>
      <c r="P107" s="22"/>
      <c r="Q107" s="22"/>
      <c r="R107" s="15"/>
    </row>
    <row r="108" spans="1:18" ht="15" hidden="1" customHeight="1" x14ac:dyDescent="0.2">
      <c r="A108" s="32"/>
      <c r="B108" s="65"/>
      <c r="C108" s="38"/>
      <c r="D108" s="43"/>
      <c r="E108" s="41"/>
      <c r="F108" s="38"/>
      <c r="G108" s="38"/>
      <c r="H108" s="38"/>
      <c r="I108" s="22"/>
      <c r="J108" s="22"/>
      <c r="K108" s="22"/>
      <c r="L108" s="22"/>
      <c r="M108" s="22"/>
      <c r="N108" s="22"/>
      <c r="O108" s="22"/>
      <c r="P108" s="22"/>
      <c r="Q108" s="22"/>
      <c r="R108" s="15"/>
    </row>
    <row r="109" spans="1:18" ht="15" hidden="1" customHeight="1" x14ac:dyDescent="0.2">
      <c r="A109" s="32"/>
      <c r="B109" s="65"/>
      <c r="C109" s="38"/>
      <c r="D109" s="43"/>
      <c r="E109" s="41"/>
      <c r="F109" s="38"/>
      <c r="G109" s="38"/>
      <c r="H109" s="38"/>
      <c r="I109" s="22"/>
      <c r="J109" s="22"/>
      <c r="K109" s="22"/>
      <c r="L109" s="22"/>
      <c r="M109" s="22"/>
      <c r="N109" s="22"/>
      <c r="O109" s="22"/>
      <c r="P109" s="22"/>
      <c r="Q109" s="22"/>
      <c r="R109" s="15"/>
    </row>
    <row r="110" spans="1:18" ht="15" hidden="1" customHeight="1" x14ac:dyDescent="0.2">
      <c r="A110" s="32"/>
      <c r="B110" s="65"/>
      <c r="C110" s="38"/>
      <c r="D110" s="43"/>
      <c r="E110" s="41"/>
      <c r="F110" s="38"/>
      <c r="G110" s="38"/>
      <c r="H110" s="38"/>
      <c r="I110" s="22"/>
      <c r="J110" s="22"/>
      <c r="K110" s="22"/>
      <c r="L110" s="22"/>
      <c r="M110" s="22"/>
      <c r="N110" s="22"/>
      <c r="O110" s="22"/>
      <c r="P110" s="22"/>
      <c r="Q110" s="22"/>
      <c r="R110" s="15"/>
    </row>
    <row r="111" spans="1:18" ht="15" hidden="1" customHeight="1" x14ac:dyDescent="0.2">
      <c r="A111" s="32"/>
      <c r="B111" s="65"/>
      <c r="C111" s="38"/>
      <c r="D111" s="43"/>
      <c r="E111" s="41"/>
      <c r="F111" s="38"/>
      <c r="G111" s="38"/>
      <c r="H111" s="38"/>
      <c r="I111" s="22"/>
      <c r="J111" s="22"/>
      <c r="K111" s="22"/>
      <c r="L111" s="22"/>
      <c r="M111" s="22"/>
      <c r="N111" s="22"/>
      <c r="O111" s="22"/>
      <c r="P111" s="22"/>
      <c r="Q111" s="22"/>
      <c r="R111" s="15"/>
    </row>
    <row r="112" spans="1:18" ht="18.600000000000001" customHeight="1" x14ac:dyDescent="0.2">
      <c r="A112" s="32"/>
      <c r="B112" s="91" t="s">
        <v>81</v>
      </c>
      <c r="C112" s="37" t="s">
        <v>1</v>
      </c>
      <c r="D112" s="42">
        <f t="shared" ref="D112:D119" si="31">E112+F112+G112+H112</f>
        <v>667.947</v>
      </c>
      <c r="E112" s="37">
        <v>59.83</v>
      </c>
      <c r="F112" s="37">
        <v>23.12</v>
      </c>
      <c r="G112" s="37">
        <v>584.99699999999996</v>
      </c>
      <c r="H112" s="37">
        <f t="shared" ref="H112" si="32">H115+H114+H113</f>
        <v>0</v>
      </c>
      <c r="I112" s="22"/>
      <c r="J112" s="22"/>
      <c r="K112" s="22"/>
      <c r="L112" s="22"/>
      <c r="M112" s="22"/>
      <c r="N112" s="22"/>
      <c r="O112" s="22"/>
      <c r="P112" s="22"/>
      <c r="Q112" s="22"/>
      <c r="R112" s="15"/>
    </row>
    <row r="113" spans="1:18" ht="15" customHeight="1" x14ac:dyDescent="0.2">
      <c r="A113" s="32"/>
      <c r="B113" s="92"/>
      <c r="C113" s="38" t="s">
        <v>2</v>
      </c>
      <c r="D113" s="43">
        <f t="shared" si="31"/>
        <v>0</v>
      </c>
      <c r="E113" s="41"/>
      <c r="F113" s="38"/>
      <c r="G113" s="38"/>
      <c r="H113" s="38"/>
      <c r="I113" s="22"/>
      <c r="J113" s="22"/>
      <c r="K113" s="22"/>
      <c r="L113" s="22"/>
      <c r="M113" s="22"/>
      <c r="N113" s="22"/>
      <c r="O113" s="22"/>
      <c r="P113" s="22"/>
      <c r="Q113" s="22"/>
      <c r="R113" s="15"/>
    </row>
    <row r="114" spans="1:18" ht="15" customHeight="1" x14ac:dyDescent="0.2">
      <c r="A114" s="32"/>
      <c r="B114" s="92"/>
      <c r="C114" s="38" t="s">
        <v>3</v>
      </c>
      <c r="D114" s="43">
        <f t="shared" si="31"/>
        <v>667.95042999999998</v>
      </c>
      <c r="E114" s="41">
        <v>59.83343</v>
      </c>
      <c r="F114" s="38">
        <v>23.12</v>
      </c>
      <c r="G114" s="38">
        <v>584.99699999999996</v>
      </c>
      <c r="H114" s="38"/>
      <c r="I114" s="22"/>
      <c r="J114" s="22"/>
      <c r="K114" s="22"/>
      <c r="L114" s="22"/>
      <c r="M114" s="22"/>
      <c r="N114" s="22"/>
      <c r="O114" s="22"/>
      <c r="P114" s="22"/>
      <c r="Q114" s="22"/>
      <c r="R114" s="15"/>
    </row>
    <row r="115" spans="1:18" ht="29.25" customHeight="1" x14ac:dyDescent="0.2">
      <c r="A115" s="32"/>
      <c r="B115" s="92"/>
      <c r="C115" s="38" t="s">
        <v>4</v>
      </c>
      <c r="D115" s="43">
        <f t="shared" si="31"/>
        <v>0</v>
      </c>
      <c r="E115" s="38"/>
      <c r="F115" s="38"/>
      <c r="G115" s="38"/>
      <c r="H115" s="38"/>
      <c r="I115" s="22"/>
      <c r="J115" s="22"/>
      <c r="K115" s="22"/>
      <c r="L115" s="22"/>
      <c r="M115" s="22"/>
      <c r="N115" s="22"/>
      <c r="O115" s="22"/>
      <c r="P115" s="22"/>
      <c r="Q115" s="22"/>
      <c r="R115" s="15"/>
    </row>
    <row r="116" spans="1:18" ht="15" customHeight="1" x14ac:dyDescent="0.2">
      <c r="A116" s="32"/>
      <c r="B116" s="91" t="s">
        <v>79</v>
      </c>
      <c r="C116" s="37" t="s">
        <v>1</v>
      </c>
      <c r="D116" s="42">
        <f t="shared" si="31"/>
        <v>143.63</v>
      </c>
      <c r="E116" s="37">
        <f t="shared" ref="E116:H116" si="33">E117+E118+E119</f>
        <v>0</v>
      </c>
      <c r="F116" s="37">
        <v>143.63</v>
      </c>
      <c r="G116" s="37"/>
      <c r="H116" s="37">
        <f t="shared" si="33"/>
        <v>0</v>
      </c>
      <c r="I116" s="22"/>
      <c r="J116" s="22"/>
      <c r="K116" s="22"/>
      <c r="L116" s="22"/>
      <c r="M116" s="22"/>
      <c r="N116" s="22"/>
      <c r="O116" s="22"/>
      <c r="P116" s="22"/>
      <c r="Q116" s="22"/>
      <c r="R116" s="15"/>
    </row>
    <row r="117" spans="1:18" ht="15" customHeight="1" x14ac:dyDescent="0.2">
      <c r="A117" s="32"/>
      <c r="B117" s="92"/>
      <c r="C117" s="38" t="s">
        <v>2</v>
      </c>
      <c r="D117" s="43">
        <f t="shared" si="31"/>
        <v>0</v>
      </c>
      <c r="E117" s="38"/>
      <c r="F117" s="38">
        <v>0</v>
      </c>
      <c r="G117" s="38"/>
      <c r="H117" s="38"/>
      <c r="I117" s="22"/>
      <c r="J117" s="22"/>
      <c r="K117" s="22"/>
      <c r="L117" s="22"/>
      <c r="M117" s="22"/>
      <c r="N117" s="22"/>
      <c r="O117" s="22"/>
      <c r="P117" s="22"/>
      <c r="Q117" s="22"/>
      <c r="R117" s="15"/>
    </row>
    <row r="118" spans="1:18" ht="15" customHeight="1" x14ac:dyDescent="0.2">
      <c r="A118" s="32"/>
      <c r="B118" s="92"/>
      <c r="C118" s="38" t="s">
        <v>3</v>
      </c>
      <c r="D118" s="43">
        <f t="shared" si="31"/>
        <v>143.63</v>
      </c>
      <c r="E118" s="38"/>
      <c r="F118" s="38">
        <v>143.63</v>
      </c>
      <c r="G118" s="38"/>
      <c r="H118" s="38"/>
      <c r="I118" s="22"/>
      <c r="J118" s="22"/>
      <c r="K118" s="22"/>
      <c r="L118" s="22"/>
      <c r="M118" s="22"/>
      <c r="N118" s="22"/>
      <c r="O118" s="22"/>
      <c r="P118" s="22"/>
      <c r="Q118" s="22"/>
      <c r="R118" s="15"/>
    </row>
    <row r="119" spans="1:18" ht="15" customHeight="1" x14ac:dyDescent="0.2">
      <c r="A119" s="32"/>
      <c r="B119" s="92"/>
      <c r="C119" s="38" t="s">
        <v>4</v>
      </c>
      <c r="D119" s="43">
        <f t="shared" si="31"/>
        <v>0</v>
      </c>
      <c r="E119" s="38"/>
      <c r="F119" s="38"/>
      <c r="G119" s="38"/>
      <c r="H119" s="38"/>
      <c r="I119" s="22"/>
      <c r="J119" s="22"/>
      <c r="K119" s="22"/>
      <c r="L119" s="22"/>
      <c r="M119" s="22"/>
      <c r="N119" s="22"/>
      <c r="O119" s="22"/>
      <c r="P119" s="22"/>
      <c r="Q119" s="22"/>
      <c r="R119" s="15"/>
    </row>
    <row r="120" spans="1:18" ht="15.75" customHeight="1" x14ac:dyDescent="0.2">
      <c r="A120" s="32"/>
      <c r="B120" s="91" t="s">
        <v>86</v>
      </c>
      <c r="C120" s="37" t="s">
        <v>1</v>
      </c>
      <c r="D120" s="42">
        <f>F120+G120+H120</f>
        <v>0</v>
      </c>
      <c r="E120" s="37">
        <f t="shared" ref="E120:G120" si="34">E121+E122+E123</f>
        <v>0</v>
      </c>
      <c r="F120" s="37">
        <f t="shared" si="34"/>
        <v>0</v>
      </c>
      <c r="G120" s="37">
        <f t="shared" si="34"/>
        <v>0</v>
      </c>
      <c r="H120" s="37">
        <v>0</v>
      </c>
      <c r="I120" s="22"/>
      <c r="J120" s="22"/>
      <c r="K120" s="22"/>
      <c r="L120" s="22"/>
      <c r="M120" s="22"/>
      <c r="N120" s="22"/>
      <c r="O120" s="22"/>
      <c r="P120" s="22"/>
      <c r="Q120" s="22"/>
      <c r="R120" s="15"/>
    </row>
    <row r="121" spans="1:18" ht="13.15" customHeight="1" x14ac:dyDescent="0.2">
      <c r="A121" s="32"/>
      <c r="B121" s="92"/>
      <c r="C121" s="38" t="s">
        <v>2</v>
      </c>
      <c r="D121" s="43">
        <f>E121+F121+G121+H121</f>
        <v>0</v>
      </c>
      <c r="E121" s="38"/>
      <c r="F121" s="38"/>
      <c r="G121" s="38"/>
      <c r="H121" s="38"/>
      <c r="I121" s="22"/>
      <c r="J121" s="22"/>
      <c r="K121" s="22"/>
      <c r="L121" s="22"/>
      <c r="M121" s="22"/>
      <c r="N121" s="22"/>
      <c r="O121" s="22"/>
      <c r="P121" s="22"/>
      <c r="Q121" s="22"/>
      <c r="R121" s="15"/>
    </row>
    <row r="122" spans="1:18" ht="13.15" customHeight="1" x14ac:dyDescent="0.2">
      <c r="A122" s="32"/>
      <c r="B122" s="92"/>
      <c r="C122" s="38" t="s">
        <v>3</v>
      </c>
      <c r="D122" s="43">
        <f>E122+F122+G122+H122</f>
        <v>0</v>
      </c>
      <c r="E122" s="38"/>
      <c r="F122" s="38"/>
      <c r="G122" s="38"/>
      <c r="H122" s="38">
        <v>0</v>
      </c>
      <c r="I122" s="22"/>
      <c r="J122" s="22"/>
      <c r="K122" s="22"/>
      <c r="L122" s="22"/>
      <c r="M122" s="22"/>
      <c r="N122" s="22"/>
      <c r="O122" s="22"/>
      <c r="P122" s="22"/>
      <c r="Q122" s="22"/>
      <c r="R122" s="15"/>
    </row>
    <row r="123" spans="1:18" ht="23.25" customHeight="1" x14ac:dyDescent="0.2">
      <c r="A123" s="32"/>
      <c r="B123" s="92"/>
      <c r="C123" s="38" t="s">
        <v>4</v>
      </c>
      <c r="D123" s="43">
        <f>E123+F123+G123+H123</f>
        <v>0</v>
      </c>
      <c r="E123" s="38"/>
      <c r="F123" s="38"/>
      <c r="G123" s="38"/>
      <c r="H123" s="38"/>
      <c r="I123" s="22"/>
      <c r="J123" s="22"/>
      <c r="K123" s="22"/>
      <c r="L123" s="22"/>
      <c r="M123" s="22"/>
      <c r="N123" s="22"/>
      <c r="O123" s="22"/>
      <c r="P123" s="22"/>
      <c r="Q123" s="22"/>
      <c r="R123" s="15"/>
    </row>
    <row r="124" spans="1:18" ht="13.15" customHeight="1" x14ac:dyDescent="0.2">
      <c r="A124" s="32"/>
      <c r="B124" s="91" t="s">
        <v>131</v>
      </c>
      <c r="C124" s="37" t="s">
        <v>1</v>
      </c>
      <c r="D124" s="42">
        <v>842.67</v>
      </c>
      <c r="E124" s="38"/>
      <c r="F124" s="37">
        <v>543.88</v>
      </c>
      <c r="G124" s="38"/>
      <c r="H124" s="37">
        <v>298.78800000000001</v>
      </c>
      <c r="I124" s="22"/>
      <c r="J124" s="22"/>
      <c r="K124" s="22"/>
      <c r="L124" s="22"/>
      <c r="M124" s="22"/>
      <c r="N124" s="22"/>
      <c r="O124" s="22"/>
      <c r="P124" s="22"/>
      <c r="Q124" s="22"/>
      <c r="R124" s="15"/>
    </row>
    <row r="125" spans="1:18" ht="13.15" customHeight="1" x14ac:dyDescent="0.2">
      <c r="A125" s="32"/>
      <c r="B125" s="92"/>
      <c r="C125" s="38" t="s">
        <v>2</v>
      </c>
      <c r="D125" s="43">
        <f>E125+F125+G125+H125</f>
        <v>0</v>
      </c>
      <c r="E125" s="38"/>
      <c r="F125" s="38"/>
      <c r="G125" s="38"/>
      <c r="H125" s="38"/>
      <c r="I125" s="22"/>
      <c r="J125" s="22"/>
      <c r="K125" s="22"/>
      <c r="L125" s="22"/>
      <c r="M125" s="22"/>
      <c r="N125" s="22"/>
      <c r="O125" s="22"/>
      <c r="P125" s="22"/>
      <c r="Q125" s="22"/>
      <c r="R125" s="15"/>
    </row>
    <row r="126" spans="1:18" ht="13.15" customHeight="1" x14ac:dyDescent="0.2">
      <c r="A126" s="32"/>
      <c r="B126" s="92"/>
      <c r="C126" s="38" t="s">
        <v>3</v>
      </c>
      <c r="D126" s="43">
        <v>842.67</v>
      </c>
      <c r="E126" s="38"/>
      <c r="F126" s="38">
        <v>543.88</v>
      </c>
      <c r="G126" s="38"/>
      <c r="H126" s="38">
        <v>298.78800000000001</v>
      </c>
      <c r="I126" s="22"/>
      <c r="J126" s="22"/>
      <c r="K126" s="22"/>
      <c r="L126" s="22"/>
      <c r="M126" s="22"/>
      <c r="N126" s="22"/>
      <c r="O126" s="22"/>
      <c r="P126" s="22"/>
      <c r="Q126" s="22"/>
      <c r="R126" s="15"/>
    </row>
    <row r="127" spans="1:18" ht="27.75" customHeight="1" x14ac:dyDescent="0.2">
      <c r="A127" s="32"/>
      <c r="B127" s="92"/>
      <c r="C127" s="38" t="s">
        <v>4</v>
      </c>
      <c r="D127" s="43">
        <f t="shared" ref="D127:D135" si="35">E127+F127+G127+H127</f>
        <v>0</v>
      </c>
      <c r="E127" s="38"/>
      <c r="F127" s="38"/>
      <c r="G127" s="38"/>
      <c r="H127" s="38"/>
      <c r="I127" s="22"/>
      <c r="J127" s="22"/>
      <c r="K127" s="22"/>
      <c r="L127" s="22"/>
      <c r="M127" s="22"/>
      <c r="N127" s="22"/>
      <c r="O127" s="22"/>
      <c r="P127" s="22"/>
      <c r="Q127" s="22"/>
      <c r="R127" s="15"/>
    </row>
    <row r="128" spans="1:18" ht="13.15" customHeight="1" x14ac:dyDescent="0.2">
      <c r="A128" s="32"/>
      <c r="B128" s="91" t="s">
        <v>107</v>
      </c>
      <c r="C128" s="37" t="s">
        <v>1</v>
      </c>
      <c r="D128" s="42">
        <f t="shared" si="35"/>
        <v>0</v>
      </c>
      <c r="E128" s="38"/>
      <c r="F128" s="38"/>
      <c r="G128" s="38"/>
      <c r="H128" s="38"/>
      <c r="I128" s="22"/>
      <c r="J128" s="22"/>
      <c r="K128" s="22"/>
      <c r="L128" s="22"/>
      <c r="M128" s="22"/>
      <c r="N128" s="22"/>
      <c r="O128" s="22"/>
      <c r="P128" s="22"/>
      <c r="Q128" s="22"/>
      <c r="R128" s="15"/>
    </row>
    <row r="129" spans="1:18" ht="13.15" customHeight="1" x14ac:dyDescent="0.2">
      <c r="A129" s="32"/>
      <c r="B129" s="92"/>
      <c r="C129" s="38" t="s">
        <v>2</v>
      </c>
      <c r="D129" s="43">
        <f t="shared" si="35"/>
        <v>0</v>
      </c>
      <c r="E129" s="38"/>
      <c r="F129" s="38"/>
      <c r="G129" s="38"/>
      <c r="H129" s="38"/>
      <c r="I129" s="22"/>
      <c r="J129" s="22"/>
      <c r="K129" s="22"/>
      <c r="L129" s="22"/>
      <c r="M129" s="22"/>
      <c r="N129" s="22"/>
      <c r="O129" s="22"/>
      <c r="P129" s="22"/>
      <c r="Q129" s="22"/>
      <c r="R129" s="15"/>
    </row>
    <row r="130" spans="1:18" ht="13.15" customHeight="1" x14ac:dyDescent="0.2">
      <c r="A130" s="32"/>
      <c r="B130" s="92"/>
      <c r="C130" s="38" t="s">
        <v>3</v>
      </c>
      <c r="D130" s="43">
        <f t="shared" si="35"/>
        <v>0</v>
      </c>
      <c r="E130" s="38"/>
      <c r="F130" s="38"/>
      <c r="G130" s="38"/>
      <c r="H130" s="38"/>
      <c r="I130" s="22"/>
      <c r="J130" s="22"/>
      <c r="K130" s="22"/>
      <c r="L130" s="22"/>
      <c r="M130" s="22"/>
      <c r="N130" s="22"/>
      <c r="O130" s="22"/>
      <c r="P130" s="22"/>
      <c r="Q130" s="22"/>
      <c r="R130" s="15"/>
    </row>
    <row r="131" spans="1:18" ht="13.15" customHeight="1" x14ac:dyDescent="0.2">
      <c r="A131" s="32"/>
      <c r="B131" s="93"/>
      <c r="C131" s="38" t="s">
        <v>4</v>
      </c>
      <c r="D131" s="43">
        <f t="shared" si="35"/>
        <v>0</v>
      </c>
      <c r="E131" s="38"/>
      <c r="F131" s="38"/>
      <c r="G131" s="38"/>
      <c r="H131" s="38"/>
      <c r="I131" s="22"/>
      <c r="J131" s="22"/>
      <c r="K131" s="22"/>
      <c r="L131" s="22"/>
      <c r="M131" s="22"/>
      <c r="N131" s="22"/>
      <c r="O131" s="22"/>
      <c r="P131" s="22"/>
      <c r="Q131" s="22"/>
      <c r="R131" s="15"/>
    </row>
    <row r="132" spans="1:18" ht="25.9" customHeight="1" x14ac:dyDescent="0.2">
      <c r="A132" s="32"/>
      <c r="B132" s="47" t="s">
        <v>87</v>
      </c>
      <c r="C132" s="38"/>
      <c r="D132" s="43">
        <f t="shared" si="35"/>
        <v>0</v>
      </c>
      <c r="E132" s="38"/>
      <c r="F132" s="38"/>
      <c r="G132" s="38"/>
      <c r="H132" s="38"/>
      <c r="I132" s="22"/>
      <c r="J132" s="22"/>
      <c r="K132" s="22"/>
      <c r="L132" s="22"/>
      <c r="M132" s="22"/>
      <c r="N132" s="22"/>
      <c r="O132" s="22"/>
      <c r="P132" s="22"/>
      <c r="Q132" s="22"/>
      <c r="R132" s="15"/>
    </row>
    <row r="133" spans="1:18" ht="16.5" customHeight="1" x14ac:dyDescent="0.2">
      <c r="A133" s="32"/>
      <c r="B133" s="47" t="s">
        <v>88</v>
      </c>
      <c r="C133" s="38"/>
      <c r="D133" s="43">
        <f t="shared" si="35"/>
        <v>0</v>
      </c>
      <c r="E133" s="38"/>
      <c r="F133" s="38"/>
      <c r="G133" s="38"/>
      <c r="H133" s="38"/>
      <c r="I133" s="22"/>
      <c r="J133" s="22"/>
      <c r="K133" s="22"/>
      <c r="L133" s="22"/>
      <c r="M133" s="22"/>
      <c r="N133" s="22"/>
      <c r="O133" s="22"/>
      <c r="P133" s="22"/>
      <c r="Q133" s="22"/>
      <c r="R133" s="15"/>
    </row>
    <row r="134" spans="1:18" ht="29.25" customHeight="1" x14ac:dyDescent="0.2">
      <c r="A134" s="32"/>
      <c r="B134" s="47" t="s">
        <v>89</v>
      </c>
      <c r="C134" s="38"/>
      <c r="D134" s="43">
        <f t="shared" si="35"/>
        <v>3331.05</v>
      </c>
      <c r="E134" s="38">
        <v>3331.05</v>
      </c>
      <c r="F134" s="38"/>
      <c r="G134" s="38"/>
      <c r="H134" s="38"/>
      <c r="I134" s="22"/>
      <c r="J134" s="22"/>
      <c r="K134" s="22"/>
      <c r="L134" s="22"/>
      <c r="M134" s="22"/>
      <c r="N134" s="22"/>
      <c r="O134" s="22"/>
      <c r="P134" s="22"/>
      <c r="Q134" s="22"/>
      <c r="R134" s="15"/>
    </row>
    <row r="135" spans="1:18" ht="30" x14ac:dyDescent="0.2">
      <c r="A135" s="32"/>
      <c r="B135" s="47" t="s">
        <v>129</v>
      </c>
      <c r="C135" s="38"/>
      <c r="D135" s="43">
        <f t="shared" si="35"/>
        <v>0</v>
      </c>
      <c r="E135" s="38"/>
      <c r="F135" s="38"/>
      <c r="G135" s="38"/>
      <c r="H135" s="38">
        <v>0</v>
      </c>
      <c r="I135" s="22"/>
      <c r="J135" s="22"/>
      <c r="K135" s="22"/>
      <c r="L135" s="22"/>
      <c r="M135" s="22"/>
      <c r="N135" s="22"/>
      <c r="O135" s="22"/>
      <c r="P135" s="22"/>
      <c r="Q135" s="22"/>
      <c r="R135" s="15"/>
    </row>
    <row r="136" spans="1:18" ht="30" x14ac:dyDescent="0.2">
      <c r="A136" s="32"/>
      <c r="B136" s="47" t="s">
        <v>90</v>
      </c>
      <c r="C136" s="38"/>
      <c r="D136" s="43"/>
      <c r="E136" s="38"/>
      <c r="F136" s="38"/>
      <c r="G136" s="38"/>
      <c r="H136" s="38"/>
      <c r="I136" s="22"/>
      <c r="J136" s="22"/>
      <c r="K136" s="22"/>
      <c r="L136" s="22"/>
      <c r="M136" s="22"/>
      <c r="N136" s="22"/>
      <c r="O136" s="22"/>
      <c r="P136" s="22"/>
      <c r="Q136" s="22"/>
      <c r="R136" s="15"/>
    </row>
    <row r="137" spans="1:18" ht="30.75" customHeight="1" x14ac:dyDescent="0.2">
      <c r="A137" s="32"/>
      <c r="B137" s="47" t="s">
        <v>91</v>
      </c>
      <c r="C137" s="38"/>
      <c r="D137" s="43">
        <f>E137+F137+G137+G137</f>
        <v>0</v>
      </c>
      <c r="E137" s="38"/>
      <c r="F137" s="38"/>
      <c r="G137" s="38"/>
      <c r="H137" s="38"/>
      <c r="I137" s="22"/>
      <c r="J137" s="22"/>
      <c r="K137" s="22"/>
      <c r="L137" s="22"/>
      <c r="M137" s="22"/>
      <c r="N137" s="22"/>
      <c r="O137" s="22"/>
      <c r="P137" s="22"/>
      <c r="Q137" s="22"/>
      <c r="R137" s="15"/>
    </row>
    <row r="138" spans="1:18" ht="27.75" customHeight="1" x14ac:dyDescent="0.25">
      <c r="A138" s="32"/>
      <c r="B138" s="69" t="s">
        <v>136</v>
      </c>
      <c r="C138" s="8"/>
      <c r="D138" s="38">
        <f>E138+F138+G138+H138</f>
        <v>1246.5119999999999</v>
      </c>
      <c r="E138" s="38"/>
      <c r="F138" s="38"/>
      <c r="G138" s="38"/>
      <c r="H138" s="38">
        <v>1246.5119999999999</v>
      </c>
      <c r="I138" s="22"/>
      <c r="J138" s="22"/>
      <c r="K138" s="22"/>
      <c r="L138" s="22"/>
      <c r="M138" s="22"/>
      <c r="N138" s="22"/>
      <c r="O138" s="22"/>
      <c r="P138" s="22"/>
      <c r="Q138" s="22"/>
      <c r="R138" s="15"/>
    </row>
    <row r="139" spans="1:18" ht="30" x14ac:dyDescent="0.2">
      <c r="A139" s="32"/>
      <c r="B139" s="64" t="s">
        <v>133</v>
      </c>
      <c r="C139" s="38"/>
      <c r="D139" s="43">
        <f>E139+F139+G139+H139</f>
        <v>0</v>
      </c>
      <c r="E139" s="38"/>
      <c r="F139" s="38"/>
      <c r="G139" s="38"/>
      <c r="H139" s="38"/>
      <c r="I139" s="22"/>
      <c r="J139" s="22"/>
      <c r="K139" s="22"/>
      <c r="L139" s="22"/>
      <c r="M139" s="22"/>
      <c r="N139" s="22"/>
      <c r="O139" s="22"/>
      <c r="P139" s="22"/>
      <c r="Q139" s="22"/>
      <c r="R139" s="15"/>
    </row>
    <row r="140" spans="1:18" ht="15" customHeight="1" x14ac:dyDescent="0.2">
      <c r="A140" s="32"/>
      <c r="B140" s="88" t="s">
        <v>71</v>
      </c>
      <c r="C140" s="37" t="s">
        <v>1</v>
      </c>
      <c r="D140" s="42">
        <f>E140+F140+G140+H140</f>
        <v>30026.943620000002</v>
      </c>
      <c r="E140" s="40">
        <f>E141+E142+E143</f>
        <v>5701.7386200000001</v>
      </c>
      <c r="F140" s="37">
        <v>7115.5169999999998</v>
      </c>
      <c r="G140" s="37">
        <f t="shared" ref="G140" si="36">G89+G92+G96+G104+G116+G120+G100+G112+G124+G128</f>
        <v>11276.723</v>
      </c>
      <c r="H140" s="37">
        <f>H138+H124+H100+H96</f>
        <v>5932.9650000000001</v>
      </c>
      <c r="I140" s="22"/>
      <c r="J140" s="22"/>
      <c r="K140" s="22"/>
      <c r="L140" s="22"/>
      <c r="M140" s="22"/>
      <c r="N140" s="22"/>
      <c r="O140" s="22"/>
      <c r="P140" s="22"/>
      <c r="Q140" s="22"/>
      <c r="R140" s="15"/>
    </row>
    <row r="141" spans="1:18" ht="15" customHeight="1" x14ac:dyDescent="0.2">
      <c r="A141" s="32"/>
      <c r="B141" s="89"/>
      <c r="C141" s="37" t="s">
        <v>2</v>
      </c>
      <c r="D141" s="43">
        <f>E141+F141+G141+H141</f>
        <v>0</v>
      </c>
      <c r="E141" s="38">
        <f t="shared" ref="E141:G141" si="37">E90+E93+E97+E105+E117+E121+E101+E113+E125+E129</f>
        <v>0</v>
      </c>
      <c r="F141" s="38">
        <f>F117+F97+F90</f>
        <v>0</v>
      </c>
      <c r="G141" s="38">
        <f t="shared" si="37"/>
        <v>0</v>
      </c>
      <c r="H141" s="38">
        <v>0</v>
      </c>
      <c r="I141" s="22"/>
      <c r="J141" s="22"/>
      <c r="K141" s="22"/>
      <c r="L141" s="22"/>
      <c r="M141" s="22"/>
      <c r="N141" s="22"/>
      <c r="O141" s="22"/>
      <c r="P141" s="22"/>
      <c r="Q141" s="22"/>
      <c r="R141" s="15"/>
    </row>
    <row r="142" spans="1:18" ht="15" customHeight="1" x14ac:dyDescent="0.2">
      <c r="A142" s="32"/>
      <c r="B142" s="89"/>
      <c r="C142" s="37" t="s">
        <v>3</v>
      </c>
      <c r="D142" s="43">
        <f>E142+F142+G142+H142</f>
        <v>30026.943620000002</v>
      </c>
      <c r="E142" s="41">
        <f>E91++E94+E98+E102+E106+E114+E118+E122+E126+E130+E132+E133+E134+E136+E138</f>
        <v>5701.7386200000001</v>
      </c>
      <c r="F142" s="38">
        <v>7115.5169999999998</v>
      </c>
      <c r="G142" s="38">
        <f>G91++G94+G98+G102+G106+G114+G118+G122+G126+G130</f>
        <v>11276.723</v>
      </c>
      <c r="H142" s="38">
        <v>5932.9650000000001</v>
      </c>
      <c r="I142" s="22"/>
      <c r="J142" s="22"/>
      <c r="K142" s="22"/>
      <c r="L142" s="22"/>
      <c r="M142" s="22"/>
      <c r="N142" s="22"/>
      <c r="O142" s="22"/>
      <c r="P142" s="22"/>
      <c r="Q142" s="22"/>
      <c r="R142" s="15"/>
    </row>
    <row r="143" spans="1:18" ht="15" customHeight="1" x14ac:dyDescent="0.2">
      <c r="A143" s="32"/>
      <c r="B143" s="89"/>
      <c r="C143" s="37" t="s">
        <v>4</v>
      </c>
      <c r="D143" s="43">
        <f>E143+G143+F143+H143</f>
        <v>0</v>
      </c>
      <c r="E143" s="38">
        <v>0</v>
      </c>
      <c r="F143" s="38">
        <v>0</v>
      </c>
      <c r="G143" s="38">
        <v>0</v>
      </c>
      <c r="H143" s="38">
        <v>0</v>
      </c>
      <c r="I143" s="22"/>
      <c r="J143" s="22"/>
      <c r="K143" s="22"/>
      <c r="L143" s="22"/>
      <c r="M143" s="22"/>
      <c r="N143" s="22"/>
      <c r="O143" s="22"/>
      <c r="P143" s="22"/>
      <c r="Q143" s="22"/>
      <c r="R143" s="15"/>
    </row>
    <row r="144" spans="1:18" ht="1.1499999999999999" customHeight="1" x14ac:dyDescent="0.2">
      <c r="A144" s="32"/>
      <c r="B144" s="90"/>
      <c r="C144" s="44"/>
      <c r="D144" s="44"/>
      <c r="E144" s="44"/>
      <c r="F144" s="44"/>
      <c r="G144" s="44"/>
      <c r="H144" s="44"/>
      <c r="I144" s="22"/>
      <c r="J144" s="22"/>
      <c r="K144" s="22"/>
      <c r="L144" s="22"/>
      <c r="M144" s="22"/>
      <c r="N144" s="22"/>
      <c r="O144" s="22"/>
      <c r="P144" s="22"/>
      <c r="Q144" s="22"/>
      <c r="R144" s="15"/>
    </row>
    <row r="145" spans="1:18" ht="35.25" customHeight="1" x14ac:dyDescent="0.2">
      <c r="A145" s="32"/>
      <c r="B145" s="124" t="s">
        <v>109</v>
      </c>
      <c r="C145" s="125"/>
      <c r="D145" s="125"/>
      <c r="E145" s="125"/>
      <c r="F145" s="125"/>
      <c r="G145" s="125"/>
      <c r="H145" s="125"/>
      <c r="I145" s="22"/>
      <c r="J145" s="22"/>
      <c r="K145" s="22"/>
      <c r="L145" s="22"/>
      <c r="M145" s="22"/>
      <c r="N145" s="22"/>
      <c r="O145" s="22"/>
      <c r="P145" s="22"/>
      <c r="Q145" s="22"/>
      <c r="R145" s="15"/>
    </row>
    <row r="146" spans="1:18" ht="21.6" customHeight="1" x14ac:dyDescent="0.2">
      <c r="A146" s="32"/>
      <c r="B146" s="91" t="s">
        <v>115</v>
      </c>
      <c r="C146" s="48" t="s">
        <v>1</v>
      </c>
      <c r="D146" s="42">
        <f t="shared" ref="D146:D153" si="38">E146+F146+G146+H146</f>
        <v>2941.7950000000001</v>
      </c>
      <c r="E146" s="44">
        <f>E147+E148+E149</f>
        <v>1247.835</v>
      </c>
      <c r="F146" s="44">
        <v>1693.96</v>
      </c>
      <c r="G146" s="44">
        <v>0</v>
      </c>
      <c r="H146" s="44">
        <v>0</v>
      </c>
      <c r="I146" s="22"/>
      <c r="J146" s="22"/>
      <c r="K146" s="22"/>
      <c r="L146" s="22"/>
      <c r="M146" s="22"/>
      <c r="N146" s="22"/>
      <c r="O146" s="22"/>
      <c r="P146" s="22"/>
      <c r="Q146" s="22"/>
      <c r="R146" s="15"/>
    </row>
    <row r="147" spans="1:18" ht="21.6" customHeight="1" x14ac:dyDescent="0.2">
      <c r="A147" s="32"/>
      <c r="B147" s="92"/>
      <c r="C147" s="49" t="s">
        <v>2</v>
      </c>
      <c r="D147" s="43">
        <f t="shared" si="38"/>
        <v>0</v>
      </c>
      <c r="E147" s="45"/>
      <c r="F147" s="45"/>
      <c r="G147" s="45"/>
      <c r="H147" s="45"/>
      <c r="I147" s="22"/>
      <c r="J147" s="22"/>
      <c r="K147" s="22"/>
      <c r="L147" s="22"/>
      <c r="M147" s="22"/>
      <c r="N147" s="22"/>
      <c r="O147" s="22"/>
      <c r="P147" s="22"/>
      <c r="Q147" s="22"/>
      <c r="R147" s="15"/>
    </row>
    <row r="148" spans="1:18" ht="21.6" customHeight="1" x14ac:dyDescent="0.2">
      <c r="A148" s="32"/>
      <c r="B148" s="92"/>
      <c r="C148" s="49" t="s">
        <v>3</v>
      </c>
      <c r="D148" s="43">
        <f t="shared" si="38"/>
        <v>2941.7950000000001</v>
      </c>
      <c r="E148" s="45">
        <v>1247.835</v>
      </c>
      <c r="F148" s="45">
        <v>1693.96</v>
      </c>
      <c r="G148" s="45">
        <v>0</v>
      </c>
      <c r="H148" s="45">
        <v>0</v>
      </c>
      <c r="I148" s="22"/>
      <c r="J148" s="22"/>
      <c r="K148" s="22"/>
      <c r="L148" s="22"/>
      <c r="M148" s="22"/>
      <c r="N148" s="22"/>
      <c r="O148" s="22"/>
      <c r="P148" s="22"/>
      <c r="Q148" s="22"/>
      <c r="R148" s="15"/>
    </row>
    <row r="149" spans="1:18" ht="21.6" customHeight="1" x14ac:dyDescent="0.2">
      <c r="A149" s="32"/>
      <c r="B149" s="92"/>
      <c r="C149" s="49" t="s">
        <v>4</v>
      </c>
      <c r="D149" s="43">
        <f t="shared" si="38"/>
        <v>0</v>
      </c>
      <c r="E149" s="45"/>
      <c r="F149" s="45"/>
      <c r="G149" s="45"/>
      <c r="H149" s="45"/>
      <c r="I149" s="22"/>
      <c r="J149" s="22"/>
      <c r="K149" s="22"/>
      <c r="L149" s="22"/>
      <c r="M149" s="22"/>
      <c r="N149" s="22"/>
      <c r="O149" s="22"/>
      <c r="P149" s="22"/>
      <c r="Q149" s="22"/>
      <c r="R149" s="15"/>
    </row>
    <row r="150" spans="1:18" ht="15" customHeight="1" x14ac:dyDescent="0.2">
      <c r="A150" s="32"/>
      <c r="B150" s="88" t="s">
        <v>71</v>
      </c>
      <c r="C150" s="48" t="s">
        <v>1</v>
      </c>
      <c r="D150" s="42">
        <f t="shared" si="38"/>
        <v>2941.7950000000001</v>
      </c>
      <c r="E150" s="46">
        <f t="shared" ref="E150:G150" si="39">E146</f>
        <v>1247.835</v>
      </c>
      <c r="F150" s="46">
        <v>1693.96</v>
      </c>
      <c r="G150" s="46">
        <f t="shared" si="39"/>
        <v>0</v>
      </c>
      <c r="H150" s="46">
        <v>0</v>
      </c>
      <c r="I150" s="22"/>
      <c r="J150" s="22"/>
      <c r="K150" s="22"/>
      <c r="L150" s="22"/>
      <c r="M150" s="22"/>
      <c r="N150" s="22"/>
      <c r="O150" s="22"/>
      <c r="P150" s="22"/>
      <c r="Q150" s="22"/>
      <c r="R150" s="15"/>
    </row>
    <row r="151" spans="1:18" ht="15" customHeight="1" x14ac:dyDescent="0.2">
      <c r="A151" s="32"/>
      <c r="B151" s="89"/>
      <c r="C151" s="48" t="s">
        <v>2</v>
      </c>
      <c r="D151" s="43">
        <f t="shared" si="38"/>
        <v>0</v>
      </c>
      <c r="E151" s="50">
        <f t="shared" ref="E151:H151" si="40">E147</f>
        <v>0</v>
      </c>
      <c r="F151" s="50">
        <f t="shared" si="40"/>
        <v>0</v>
      </c>
      <c r="G151" s="50">
        <f t="shared" si="40"/>
        <v>0</v>
      </c>
      <c r="H151" s="50">
        <f t="shared" si="40"/>
        <v>0</v>
      </c>
      <c r="I151" s="22"/>
      <c r="J151" s="22"/>
      <c r="K151" s="22"/>
      <c r="L151" s="22"/>
      <c r="M151" s="22"/>
      <c r="N151" s="22"/>
      <c r="O151" s="22"/>
      <c r="P151" s="22"/>
      <c r="Q151" s="22"/>
      <c r="R151" s="15"/>
    </row>
    <row r="152" spans="1:18" ht="15" customHeight="1" x14ac:dyDescent="0.2">
      <c r="A152" s="32"/>
      <c r="B152" s="89"/>
      <c r="C152" s="48" t="s">
        <v>3</v>
      </c>
      <c r="D152" s="43">
        <f t="shared" si="38"/>
        <v>2941.7950000000001</v>
      </c>
      <c r="E152" s="50">
        <f t="shared" ref="E152:G152" si="41">E148</f>
        <v>1247.835</v>
      </c>
      <c r="F152" s="50">
        <f t="shared" si="41"/>
        <v>1693.96</v>
      </c>
      <c r="G152" s="50">
        <f t="shared" si="41"/>
        <v>0</v>
      </c>
      <c r="H152" s="50">
        <v>0</v>
      </c>
      <c r="I152" s="22"/>
      <c r="J152" s="22"/>
      <c r="K152" s="22"/>
      <c r="L152" s="22"/>
      <c r="M152" s="22"/>
      <c r="N152" s="22"/>
      <c r="O152" s="22"/>
      <c r="P152" s="22"/>
      <c r="Q152" s="22"/>
      <c r="R152" s="15"/>
    </row>
    <row r="153" spans="1:18" ht="15" customHeight="1" x14ac:dyDescent="0.2">
      <c r="A153" s="32"/>
      <c r="B153" s="89"/>
      <c r="C153" s="48" t="s">
        <v>4</v>
      </c>
      <c r="D153" s="43">
        <f t="shared" si="38"/>
        <v>0</v>
      </c>
      <c r="E153" s="45">
        <v>0</v>
      </c>
      <c r="F153" s="45">
        <v>0</v>
      </c>
      <c r="G153" s="45">
        <v>0</v>
      </c>
      <c r="H153" s="45">
        <v>0</v>
      </c>
      <c r="I153" s="22"/>
      <c r="J153" s="22"/>
      <c r="K153" s="22"/>
      <c r="L153" s="22"/>
      <c r="M153" s="22"/>
      <c r="N153" s="22"/>
      <c r="O153" s="22"/>
      <c r="P153" s="22"/>
      <c r="Q153" s="22"/>
      <c r="R153" s="15"/>
    </row>
    <row r="154" spans="1:18" ht="22.5" customHeight="1" x14ac:dyDescent="0.2">
      <c r="A154" s="32"/>
      <c r="B154" s="126" t="s">
        <v>113</v>
      </c>
      <c r="C154" s="127"/>
      <c r="D154" s="127"/>
      <c r="E154" s="127"/>
      <c r="F154" s="127"/>
      <c r="G154" s="127"/>
      <c r="H154" s="127"/>
      <c r="I154" s="22"/>
      <c r="J154" s="22"/>
      <c r="K154" s="22"/>
      <c r="L154" s="22"/>
      <c r="M154" s="22"/>
      <c r="N154" s="22"/>
      <c r="O154" s="22"/>
      <c r="P154" s="22"/>
      <c r="Q154" s="22"/>
      <c r="R154" s="15"/>
    </row>
    <row r="155" spans="1:18" ht="18.600000000000001" customHeight="1" x14ac:dyDescent="0.2">
      <c r="A155" s="32"/>
      <c r="B155" s="91" t="s">
        <v>65</v>
      </c>
      <c r="C155" s="68" t="s">
        <v>1</v>
      </c>
      <c r="D155" s="68"/>
      <c r="E155" s="71">
        <f t="shared" ref="E155:H155" si="42">E156+E157+E158</f>
        <v>0</v>
      </c>
      <c r="F155" s="82">
        <f t="shared" si="42"/>
        <v>0</v>
      </c>
      <c r="G155" s="82">
        <f t="shared" si="42"/>
        <v>0</v>
      </c>
      <c r="H155" s="82">
        <f t="shared" si="42"/>
        <v>0</v>
      </c>
      <c r="I155" s="22"/>
      <c r="J155" s="22"/>
      <c r="K155" s="22"/>
      <c r="L155" s="22"/>
      <c r="M155" s="22"/>
      <c r="N155" s="22"/>
      <c r="O155" s="22"/>
      <c r="P155" s="22"/>
      <c r="Q155" s="22"/>
      <c r="R155" s="15"/>
    </row>
    <row r="156" spans="1:18" ht="18.600000000000001" customHeight="1" x14ac:dyDescent="0.2">
      <c r="A156" s="32"/>
      <c r="B156" s="92"/>
      <c r="C156" s="52" t="s">
        <v>2</v>
      </c>
      <c r="D156" s="52"/>
      <c r="E156" s="52"/>
      <c r="F156" s="52"/>
      <c r="G156" s="52"/>
      <c r="H156" s="52"/>
      <c r="I156" s="22"/>
      <c r="J156" s="22"/>
      <c r="K156" s="22"/>
      <c r="L156" s="22"/>
      <c r="M156" s="22"/>
      <c r="N156" s="22"/>
      <c r="O156" s="22"/>
      <c r="P156" s="22"/>
      <c r="Q156" s="22"/>
      <c r="R156" s="15"/>
    </row>
    <row r="157" spans="1:18" ht="18.600000000000001" customHeight="1" x14ac:dyDescent="0.2">
      <c r="A157" s="32"/>
      <c r="B157" s="92"/>
      <c r="C157" s="52" t="s">
        <v>3</v>
      </c>
      <c r="D157" s="52"/>
      <c r="E157" s="52"/>
      <c r="F157" s="52"/>
      <c r="G157" s="52"/>
      <c r="H157" s="52"/>
      <c r="I157" s="22"/>
      <c r="J157" s="22"/>
      <c r="K157" s="22"/>
      <c r="L157" s="22"/>
      <c r="M157" s="22"/>
      <c r="N157" s="22"/>
      <c r="O157" s="22"/>
      <c r="P157" s="22"/>
      <c r="Q157" s="22"/>
      <c r="R157" s="15"/>
    </row>
    <row r="158" spans="1:18" ht="18.600000000000001" customHeight="1" x14ac:dyDescent="0.2">
      <c r="A158" s="32"/>
      <c r="B158" s="92"/>
      <c r="C158" s="52" t="s">
        <v>4</v>
      </c>
      <c r="D158" s="52" t="e">
        <f>#REF!+E158+F158+G158+H158+#REF!</f>
        <v>#REF!</v>
      </c>
      <c r="E158" s="52"/>
      <c r="F158" s="52"/>
      <c r="G158" s="52"/>
      <c r="H158" s="52"/>
      <c r="I158" s="22"/>
      <c r="J158" s="22"/>
      <c r="K158" s="22"/>
      <c r="L158" s="22"/>
      <c r="M158" s="22"/>
      <c r="N158" s="22"/>
      <c r="O158" s="22"/>
      <c r="P158" s="22"/>
      <c r="Q158" s="22"/>
      <c r="R158" s="15"/>
    </row>
    <row r="159" spans="1:18" ht="18.600000000000001" customHeight="1" x14ac:dyDescent="0.2">
      <c r="A159" s="32"/>
      <c r="B159" s="93"/>
      <c r="C159" s="52"/>
      <c r="D159" s="52">
        <v>0</v>
      </c>
      <c r="E159" s="52"/>
      <c r="F159" s="52"/>
      <c r="G159" s="52"/>
      <c r="H159" s="52" t="s">
        <v>85</v>
      </c>
      <c r="I159" s="22"/>
      <c r="J159" s="22"/>
      <c r="K159" s="22"/>
      <c r="L159" s="22"/>
      <c r="M159" s="22"/>
      <c r="N159" s="22"/>
      <c r="O159" s="22"/>
      <c r="P159" s="22"/>
      <c r="Q159" s="22"/>
      <c r="R159" s="15"/>
    </row>
    <row r="160" spans="1:18" ht="22.9" customHeight="1" x14ac:dyDescent="0.2">
      <c r="A160" s="32"/>
      <c r="B160" s="91" t="s">
        <v>66</v>
      </c>
      <c r="C160" s="68" t="s">
        <v>1</v>
      </c>
      <c r="D160" s="68" t="e">
        <f>#REF!+E160+F160+G160+H160+#REF!</f>
        <v>#REF!</v>
      </c>
      <c r="E160" s="71"/>
      <c r="F160" s="82"/>
      <c r="G160" s="82"/>
      <c r="H160" s="82"/>
      <c r="I160" s="22"/>
      <c r="J160" s="22"/>
      <c r="K160" s="22"/>
      <c r="L160" s="22"/>
      <c r="M160" s="22"/>
      <c r="N160" s="22"/>
      <c r="O160" s="22"/>
      <c r="P160" s="22"/>
      <c r="Q160" s="22"/>
      <c r="R160" s="15"/>
    </row>
    <row r="161" spans="1:18" ht="22.9" customHeight="1" x14ac:dyDescent="0.2">
      <c r="A161" s="32"/>
      <c r="B161" s="92"/>
      <c r="C161" s="52" t="s">
        <v>2</v>
      </c>
      <c r="D161" s="52" t="e">
        <f>#REF!+E161+F161+G161+H161+#REF!</f>
        <v>#REF!</v>
      </c>
      <c r="E161" s="52"/>
      <c r="F161" s="52"/>
      <c r="G161" s="52"/>
      <c r="H161" s="52"/>
      <c r="I161" s="22"/>
      <c r="J161" s="22"/>
      <c r="K161" s="22"/>
      <c r="L161" s="22"/>
      <c r="M161" s="22"/>
      <c r="N161" s="22"/>
      <c r="O161" s="22"/>
      <c r="P161" s="22"/>
      <c r="Q161" s="22"/>
      <c r="R161" s="15"/>
    </row>
    <row r="162" spans="1:18" ht="22.9" customHeight="1" x14ac:dyDescent="0.2">
      <c r="A162" s="32"/>
      <c r="B162" s="92"/>
      <c r="C162" s="52" t="s">
        <v>3</v>
      </c>
      <c r="D162" s="52" t="e">
        <f>#REF!+E162+F162+G162+H162+#REF!</f>
        <v>#REF!</v>
      </c>
      <c r="E162" s="52"/>
      <c r="F162" s="52"/>
      <c r="G162" s="52"/>
      <c r="H162" s="52"/>
      <c r="I162" s="22"/>
      <c r="J162" s="22"/>
      <c r="K162" s="22"/>
      <c r="L162" s="22"/>
      <c r="M162" s="22"/>
      <c r="N162" s="22"/>
      <c r="O162" s="22"/>
      <c r="P162" s="22"/>
      <c r="Q162" s="22"/>
      <c r="R162" s="15"/>
    </row>
    <row r="163" spans="1:18" ht="22.9" customHeight="1" x14ac:dyDescent="0.2">
      <c r="A163" s="32"/>
      <c r="B163" s="92"/>
      <c r="C163" s="52" t="s">
        <v>4</v>
      </c>
      <c r="D163" s="52" t="e">
        <f>#REF!+E163+F163+G163+H163+#REF!</f>
        <v>#REF!</v>
      </c>
      <c r="E163" s="52"/>
      <c r="F163" s="52"/>
      <c r="G163" s="52"/>
      <c r="H163" s="52"/>
      <c r="I163" s="22"/>
      <c r="J163" s="22"/>
      <c r="K163" s="22"/>
      <c r="L163" s="22"/>
      <c r="M163" s="22"/>
      <c r="N163" s="22"/>
      <c r="O163" s="22"/>
      <c r="P163" s="22"/>
      <c r="Q163" s="22"/>
      <c r="R163" s="15"/>
    </row>
    <row r="164" spans="1:18" ht="22.9" customHeight="1" x14ac:dyDescent="0.2">
      <c r="A164" s="32"/>
      <c r="B164" s="91" t="s">
        <v>67</v>
      </c>
      <c r="C164" s="68" t="s">
        <v>1</v>
      </c>
      <c r="D164" s="68" t="e">
        <f>#REF!+E164+F164+G164+H164+#REF!</f>
        <v>#REF!</v>
      </c>
      <c r="E164" s="71"/>
      <c r="F164" s="82"/>
      <c r="G164" s="82"/>
      <c r="H164" s="82"/>
      <c r="I164" s="22"/>
      <c r="J164" s="22"/>
      <c r="K164" s="22"/>
      <c r="L164" s="22"/>
      <c r="M164" s="22"/>
      <c r="N164" s="22"/>
      <c r="O164" s="22"/>
      <c r="P164" s="22"/>
      <c r="Q164" s="22"/>
      <c r="R164" s="15"/>
    </row>
    <row r="165" spans="1:18" ht="22.9" customHeight="1" x14ac:dyDescent="0.2">
      <c r="A165" s="32"/>
      <c r="B165" s="92"/>
      <c r="C165" s="52" t="s">
        <v>2</v>
      </c>
      <c r="D165" s="52" t="e">
        <f>#REF!+E165+F165+G165+H165+#REF!</f>
        <v>#REF!</v>
      </c>
      <c r="E165" s="52"/>
      <c r="F165" s="52"/>
      <c r="G165" s="52"/>
      <c r="H165" s="52"/>
      <c r="I165" s="22"/>
      <c r="J165" s="22"/>
      <c r="K165" s="22"/>
      <c r="L165" s="22"/>
      <c r="M165" s="22"/>
      <c r="N165" s="22"/>
      <c r="O165" s="22"/>
      <c r="P165" s="22"/>
      <c r="Q165" s="22"/>
      <c r="R165" s="15"/>
    </row>
    <row r="166" spans="1:18" ht="22.9" customHeight="1" x14ac:dyDescent="0.2">
      <c r="A166" s="32"/>
      <c r="B166" s="92"/>
      <c r="C166" s="52" t="s">
        <v>3</v>
      </c>
      <c r="D166" s="52" t="e">
        <f>#REF!+E166+F166+G166+H166+#REF!</f>
        <v>#REF!</v>
      </c>
      <c r="E166" s="52"/>
      <c r="F166" s="52"/>
      <c r="G166" s="52"/>
      <c r="H166" s="52"/>
      <c r="I166" s="22"/>
      <c r="J166" s="22"/>
      <c r="K166" s="22"/>
      <c r="L166" s="22"/>
      <c r="M166" s="22"/>
      <c r="N166" s="22"/>
      <c r="O166" s="22"/>
      <c r="P166" s="22"/>
      <c r="Q166" s="22"/>
      <c r="R166" s="15"/>
    </row>
    <row r="167" spans="1:18" ht="22.9" customHeight="1" x14ac:dyDescent="0.2">
      <c r="A167" s="32"/>
      <c r="B167" s="92"/>
      <c r="C167" s="58" t="s">
        <v>4</v>
      </c>
      <c r="D167" s="58" t="e">
        <f>#REF!+E167+F167+G167+H167+#REF!</f>
        <v>#REF!</v>
      </c>
      <c r="E167" s="58"/>
      <c r="F167" s="58"/>
      <c r="G167" s="58"/>
      <c r="H167" s="58"/>
      <c r="I167" s="22"/>
      <c r="J167" s="22"/>
      <c r="K167" s="22"/>
      <c r="L167" s="22"/>
      <c r="M167" s="22"/>
      <c r="N167" s="22"/>
      <c r="O167" s="22"/>
      <c r="P167" s="22"/>
      <c r="Q167" s="22"/>
      <c r="R167" s="15"/>
    </row>
    <row r="168" spans="1:18" ht="17.45" customHeight="1" x14ac:dyDescent="0.2">
      <c r="A168" s="32"/>
      <c r="B168" s="91" t="s">
        <v>121</v>
      </c>
      <c r="C168" s="68" t="s">
        <v>1</v>
      </c>
      <c r="D168" s="59"/>
      <c r="E168" s="59">
        <f t="shared" ref="E168:H168" si="43">E169+E170+E171</f>
        <v>21</v>
      </c>
      <c r="F168" s="59">
        <v>299.423</v>
      </c>
      <c r="G168" s="59">
        <v>44.4</v>
      </c>
      <c r="H168" s="59">
        <f t="shared" si="43"/>
        <v>0</v>
      </c>
      <c r="I168" s="22"/>
      <c r="J168" s="22"/>
      <c r="K168" s="22"/>
      <c r="L168" s="22"/>
      <c r="M168" s="22"/>
      <c r="N168" s="22"/>
      <c r="O168" s="22"/>
      <c r="P168" s="22"/>
      <c r="Q168" s="22"/>
      <c r="R168" s="15"/>
    </row>
    <row r="169" spans="1:18" ht="17.45" customHeight="1" x14ac:dyDescent="0.2">
      <c r="A169" s="32"/>
      <c r="B169" s="92"/>
      <c r="C169" s="52" t="s">
        <v>2</v>
      </c>
      <c r="D169" s="52" t="e">
        <f>#REF!+E169+F169+G169+H169+#REF!</f>
        <v>#REF!</v>
      </c>
      <c r="E169" s="52"/>
      <c r="F169" s="52"/>
      <c r="G169" s="52"/>
      <c r="H169" s="52"/>
      <c r="I169" s="22"/>
      <c r="J169" s="22"/>
      <c r="K169" s="22"/>
      <c r="L169" s="22"/>
      <c r="M169" s="22"/>
      <c r="N169" s="22"/>
      <c r="O169" s="22"/>
      <c r="P169" s="22"/>
      <c r="Q169" s="22"/>
      <c r="R169" s="15"/>
    </row>
    <row r="170" spans="1:18" ht="17.45" customHeight="1" x14ac:dyDescent="0.2">
      <c r="A170" s="32"/>
      <c r="B170" s="92"/>
      <c r="C170" s="52" t="s">
        <v>3</v>
      </c>
      <c r="D170" s="60"/>
      <c r="E170" s="60">
        <v>21</v>
      </c>
      <c r="F170" s="60">
        <v>299.423</v>
      </c>
      <c r="G170" s="60">
        <v>44.4</v>
      </c>
      <c r="H170" s="60"/>
      <c r="I170" s="22"/>
      <c r="J170" s="22"/>
      <c r="K170" s="22"/>
      <c r="L170" s="22"/>
      <c r="M170" s="22"/>
      <c r="N170" s="22"/>
      <c r="O170" s="22"/>
      <c r="P170" s="22"/>
      <c r="Q170" s="22"/>
      <c r="R170" s="15"/>
    </row>
    <row r="171" spans="1:18" ht="17.45" customHeight="1" x14ac:dyDescent="0.2">
      <c r="A171" s="32"/>
      <c r="B171" s="93"/>
      <c r="C171" s="52" t="s">
        <v>4</v>
      </c>
      <c r="D171" s="52" t="e">
        <f>#REF!+E171+F171+G171+H171+#REF!</f>
        <v>#REF!</v>
      </c>
      <c r="E171" s="52"/>
      <c r="F171" s="52"/>
      <c r="G171" s="52"/>
      <c r="H171" s="52"/>
      <c r="I171" s="22"/>
      <c r="J171" s="22"/>
      <c r="K171" s="22"/>
      <c r="L171" s="22"/>
      <c r="M171" s="22"/>
      <c r="N171" s="22"/>
      <c r="O171" s="22"/>
      <c r="P171" s="22"/>
      <c r="Q171" s="22"/>
      <c r="R171" s="15"/>
    </row>
    <row r="172" spans="1:18" ht="17.45" customHeight="1" x14ac:dyDescent="0.2">
      <c r="A172" s="32"/>
      <c r="B172" s="91" t="s">
        <v>123</v>
      </c>
      <c r="C172" s="68" t="s">
        <v>1</v>
      </c>
      <c r="D172" s="59" t="e">
        <f>D173+D174+D175</f>
        <v>#REF!</v>
      </c>
      <c r="E172" s="59">
        <f t="shared" ref="E172" si="44">E173+E174+E175</f>
        <v>47.71</v>
      </c>
      <c r="F172" s="59">
        <f t="shared" ref="F172" si="45">F173+F174+F175</f>
        <v>0</v>
      </c>
      <c r="G172" s="59">
        <f t="shared" ref="G172" si="46">G173+G174+G175</f>
        <v>0</v>
      </c>
      <c r="H172" s="59">
        <f t="shared" ref="H172" si="47">H173+H174+H175</f>
        <v>0</v>
      </c>
      <c r="I172" s="22"/>
      <c r="J172" s="22"/>
      <c r="K172" s="22"/>
      <c r="L172" s="22"/>
      <c r="M172" s="22"/>
      <c r="N172" s="22"/>
      <c r="O172" s="22"/>
      <c r="P172" s="22"/>
      <c r="Q172" s="22"/>
      <c r="R172" s="15"/>
    </row>
    <row r="173" spans="1:18" ht="17.45" customHeight="1" x14ac:dyDescent="0.2">
      <c r="A173" s="32"/>
      <c r="B173" s="92"/>
      <c r="C173" s="52" t="s">
        <v>2</v>
      </c>
      <c r="D173" s="52" t="e">
        <f>#REF!+E173+F173+G173+H173+#REF!</f>
        <v>#REF!</v>
      </c>
      <c r="E173" s="52"/>
      <c r="F173" s="52"/>
      <c r="G173" s="52"/>
      <c r="H173" s="52"/>
      <c r="I173" s="22"/>
      <c r="J173" s="22"/>
      <c r="K173" s="22"/>
      <c r="L173" s="22"/>
      <c r="M173" s="22"/>
      <c r="N173" s="22"/>
      <c r="O173" s="22"/>
      <c r="P173" s="22"/>
      <c r="Q173" s="22"/>
      <c r="R173" s="15"/>
    </row>
    <row r="174" spans="1:18" ht="17.45" customHeight="1" x14ac:dyDescent="0.2">
      <c r="A174" s="32"/>
      <c r="B174" s="92"/>
      <c r="C174" s="52" t="s">
        <v>3</v>
      </c>
      <c r="D174" s="60" t="e">
        <f>#REF!+E174+F174+G174+H174+#REF!</f>
        <v>#REF!</v>
      </c>
      <c r="E174" s="60">
        <v>47.71</v>
      </c>
      <c r="F174" s="60"/>
      <c r="G174" s="60"/>
      <c r="H174" s="60"/>
      <c r="I174" s="22"/>
      <c r="J174" s="22"/>
      <c r="K174" s="22"/>
      <c r="L174" s="22"/>
      <c r="M174" s="22"/>
      <c r="N174" s="22"/>
      <c r="O174" s="22"/>
      <c r="P174" s="22"/>
      <c r="Q174" s="22"/>
      <c r="R174" s="15"/>
    </row>
    <row r="175" spans="1:18" ht="17.45" customHeight="1" x14ac:dyDescent="0.2">
      <c r="A175" s="32"/>
      <c r="B175" s="93"/>
      <c r="C175" s="52" t="s">
        <v>4</v>
      </c>
      <c r="D175" s="52" t="e">
        <f>#REF!+E175+F175+G175+H175+#REF!</f>
        <v>#REF!</v>
      </c>
      <c r="E175" s="52"/>
      <c r="F175" s="52"/>
      <c r="G175" s="52"/>
      <c r="H175" s="52"/>
      <c r="I175" s="22"/>
      <c r="J175" s="22"/>
      <c r="K175" s="22"/>
      <c r="L175" s="22"/>
      <c r="M175" s="22"/>
      <c r="N175" s="22"/>
      <c r="O175" s="22"/>
      <c r="P175" s="22"/>
      <c r="Q175" s="22"/>
      <c r="R175" s="15"/>
    </row>
    <row r="176" spans="1:18" ht="17.45" customHeight="1" x14ac:dyDescent="0.2">
      <c r="A176" s="32"/>
      <c r="B176" s="91" t="s">
        <v>124</v>
      </c>
      <c r="C176" s="68" t="s">
        <v>1</v>
      </c>
      <c r="D176" s="59" t="e">
        <f>D177+D178+D179</f>
        <v>#REF!</v>
      </c>
      <c r="E176" s="59">
        <f t="shared" ref="E176" si="48">E177+E178+E179</f>
        <v>86.918999999999997</v>
      </c>
      <c r="F176" s="59">
        <f t="shared" ref="F176" si="49">F177+F178+F179</f>
        <v>0</v>
      </c>
      <c r="G176" s="59">
        <f t="shared" ref="G176" si="50">G177+G178+G179</f>
        <v>0</v>
      </c>
      <c r="H176" s="59">
        <f t="shared" ref="H176" si="51">H177+H178+H179</f>
        <v>0</v>
      </c>
      <c r="I176" s="22"/>
      <c r="J176" s="22"/>
      <c r="K176" s="22"/>
      <c r="L176" s="22"/>
      <c r="M176" s="22"/>
      <c r="N176" s="22"/>
      <c r="O176" s="22"/>
      <c r="P176" s="22"/>
      <c r="Q176" s="22"/>
      <c r="R176" s="15"/>
    </row>
    <row r="177" spans="1:18" ht="17.45" customHeight="1" x14ac:dyDescent="0.2">
      <c r="A177" s="32"/>
      <c r="B177" s="92"/>
      <c r="C177" s="52" t="s">
        <v>2</v>
      </c>
      <c r="D177" s="52" t="e">
        <f>#REF!+E177+F177+G177+H177+#REF!</f>
        <v>#REF!</v>
      </c>
      <c r="E177" s="52"/>
      <c r="F177" s="52"/>
      <c r="G177" s="52"/>
      <c r="H177" s="52"/>
      <c r="I177" s="22"/>
      <c r="J177" s="22"/>
      <c r="K177" s="22"/>
      <c r="L177" s="22"/>
      <c r="M177" s="22"/>
      <c r="N177" s="22"/>
      <c r="O177" s="22"/>
      <c r="P177" s="22"/>
      <c r="Q177" s="22"/>
      <c r="R177" s="15"/>
    </row>
    <row r="178" spans="1:18" ht="17.45" customHeight="1" x14ac:dyDescent="0.2">
      <c r="A178" s="32"/>
      <c r="B178" s="92"/>
      <c r="C178" s="52" t="s">
        <v>3</v>
      </c>
      <c r="D178" s="60" t="e">
        <f>#REF!+E178+F178+G178+H178+#REF!</f>
        <v>#REF!</v>
      </c>
      <c r="E178" s="60">
        <v>86.918999999999997</v>
      </c>
      <c r="F178" s="60"/>
      <c r="G178" s="60"/>
      <c r="H178" s="60"/>
      <c r="I178" s="22"/>
      <c r="J178" s="22"/>
      <c r="K178" s="22"/>
      <c r="L178" s="22"/>
      <c r="M178" s="22"/>
      <c r="N178" s="22"/>
      <c r="O178" s="22"/>
      <c r="P178" s="22"/>
      <c r="Q178" s="22"/>
      <c r="R178" s="15"/>
    </row>
    <row r="179" spans="1:18" ht="17.45" customHeight="1" x14ac:dyDescent="0.2">
      <c r="A179" s="32"/>
      <c r="B179" s="93"/>
      <c r="C179" s="52" t="s">
        <v>4</v>
      </c>
      <c r="D179" s="52" t="e">
        <f>#REF!+E179+F179+G179+H179+#REF!</f>
        <v>#REF!</v>
      </c>
      <c r="E179" s="52"/>
      <c r="F179" s="52"/>
      <c r="G179" s="52"/>
      <c r="H179" s="52"/>
      <c r="I179" s="22"/>
      <c r="J179" s="22"/>
      <c r="K179" s="22"/>
      <c r="L179" s="22"/>
      <c r="M179" s="22"/>
      <c r="N179" s="22"/>
      <c r="O179" s="22"/>
      <c r="P179" s="22"/>
      <c r="Q179" s="22"/>
      <c r="R179" s="15"/>
    </row>
    <row r="180" spans="1:18" ht="15.6" customHeight="1" x14ac:dyDescent="0.2">
      <c r="A180" s="32"/>
      <c r="B180" s="91" t="s">
        <v>122</v>
      </c>
      <c r="C180" s="68" t="s">
        <v>1</v>
      </c>
      <c r="D180" s="68" t="e">
        <f>SUM(#REF!+E180+F180+G180+H180+#REF!)</f>
        <v>#REF!</v>
      </c>
      <c r="E180" s="71">
        <v>321.32</v>
      </c>
      <c r="F180" s="82">
        <f t="shared" ref="F180" si="52">F181+F182+F183</f>
        <v>0</v>
      </c>
      <c r="G180" s="82">
        <v>173.02</v>
      </c>
      <c r="H180" s="82">
        <f t="shared" ref="H180" si="53">H181+H182+H183</f>
        <v>0</v>
      </c>
      <c r="I180" s="22"/>
      <c r="J180" s="22"/>
      <c r="K180" s="22"/>
      <c r="L180" s="22"/>
      <c r="M180" s="22"/>
      <c r="N180" s="22"/>
      <c r="O180" s="22"/>
      <c r="P180" s="22"/>
      <c r="Q180" s="22"/>
      <c r="R180" s="15"/>
    </row>
    <row r="181" spans="1:18" ht="15.6" customHeight="1" x14ac:dyDescent="0.2">
      <c r="A181" s="32"/>
      <c r="B181" s="92"/>
      <c r="C181" s="52" t="s">
        <v>2</v>
      </c>
      <c r="D181" s="52"/>
      <c r="E181" s="52"/>
      <c r="F181" s="52"/>
      <c r="G181" s="52"/>
      <c r="H181" s="52"/>
      <c r="I181" s="22"/>
      <c r="J181" s="22"/>
      <c r="K181" s="22"/>
      <c r="L181" s="22"/>
      <c r="M181" s="22"/>
      <c r="N181" s="22"/>
      <c r="O181" s="22"/>
      <c r="P181" s="22"/>
      <c r="Q181" s="22"/>
      <c r="R181" s="15"/>
    </row>
    <row r="182" spans="1:18" ht="15.6" customHeight="1" x14ac:dyDescent="0.2">
      <c r="A182" s="32"/>
      <c r="B182" s="92"/>
      <c r="C182" s="52" t="s">
        <v>3</v>
      </c>
      <c r="D182" s="52" t="e">
        <f>SUM(#REF!+E182+F182+G182+H182+#REF!)</f>
        <v>#REF!</v>
      </c>
      <c r="E182" s="52">
        <v>321.32</v>
      </c>
      <c r="F182" s="52"/>
      <c r="G182" s="52">
        <v>173.02</v>
      </c>
      <c r="H182" s="52"/>
      <c r="I182" s="22"/>
      <c r="J182" s="22"/>
      <c r="K182" s="22"/>
      <c r="L182" s="22"/>
      <c r="M182" s="22"/>
      <c r="N182" s="22"/>
      <c r="O182" s="22"/>
      <c r="P182" s="22"/>
      <c r="Q182" s="22"/>
      <c r="R182" s="15"/>
    </row>
    <row r="183" spans="1:18" ht="15.6" customHeight="1" x14ac:dyDescent="0.2">
      <c r="A183" s="32"/>
      <c r="B183" s="93"/>
      <c r="C183" s="52" t="s">
        <v>4</v>
      </c>
      <c r="D183" s="52"/>
      <c r="E183" s="52"/>
      <c r="F183" s="52"/>
      <c r="G183" s="52"/>
      <c r="H183" s="52"/>
      <c r="I183" s="22"/>
      <c r="J183" s="22"/>
      <c r="K183" s="22"/>
      <c r="L183" s="22"/>
      <c r="M183" s="22"/>
      <c r="N183" s="22"/>
      <c r="O183" s="22"/>
      <c r="P183" s="22"/>
      <c r="Q183" s="22"/>
      <c r="R183" s="15"/>
    </row>
    <row r="184" spans="1:18" ht="13.9" customHeight="1" x14ac:dyDescent="0.2">
      <c r="A184" s="32"/>
      <c r="B184" s="91" t="s">
        <v>120</v>
      </c>
      <c r="C184" s="68" t="s">
        <v>1</v>
      </c>
      <c r="D184" s="68">
        <v>39.950000000000003</v>
      </c>
      <c r="E184" s="52">
        <v>39.950000000000003</v>
      </c>
      <c r="F184" s="82">
        <f t="shared" ref="F184:H184" si="54">F185+F186+F187</f>
        <v>0</v>
      </c>
      <c r="G184" s="82">
        <f t="shared" si="54"/>
        <v>0</v>
      </c>
      <c r="H184" s="82">
        <f t="shared" si="54"/>
        <v>0</v>
      </c>
      <c r="I184" s="22"/>
      <c r="J184" s="22"/>
      <c r="K184" s="22"/>
      <c r="L184" s="22"/>
      <c r="M184" s="22"/>
      <c r="N184" s="22"/>
      <c r="O184" s="22"/>
      <c r="P184" s="22"/>
      <c r="Q184" s="22"/>
      <c r="R184" s="15"/>
    </row>
    <row r="185" spans="1:18" ht="13.9" customHeight="1" x14ac:dyDescent="0.2">
      <c r="A185" s="32"/>
      <c r="B185" s="92"/>
      <c r="C185" s="52" t="s">
        <v>2</v>
      </c>
      <c r="D185" s="52"/>
      <c r="E185" s="52"/>
      <c r="F185" s="52"/>
      <c r="G185" s="52"/>
      <c r="H185" s="52"/>
      <c r="I185" s="22"/>
      <c r="J185" s="22"/>
      <c r="K185" s="22"/>
      <c r="L185" s="22"/>
      <c r="M185" s="22"/>
      <c r="N185" s="22"/>
      <c r="O185" s="22"/>
      <c r="P185" s="22"/>
      <c r="Q185" s="22"/>
      <c r="R185" s="15"/>
    </row>
    <row r="186" spans="1:18" ht="13.9" customHeight="1" x14ac:dyDescent="0.2">
      <c r="A186" s="32"/>
      <c r="B186" s="92"/>
      <c r="C186" s="52" t="s">
        <v>3</v>
      </c>
      <c r="D186" s="52">
        <v>39.950000000000003</v>
      </c>
      <c r="E186" s="52">
        <v>39.950000000000003</v>
      </c>
      <c r="F186" s="52"/>
      <c r="G186" s="52"/>
      <c r="H186" s="52"/>
      <c r="I186" s="22"/>
      <c r="J186" s="22"/>
      <c r="K186" s="22"/>
      <c r="L186" s="22"/>
      <c r="M186" s="22"/>
      <c r="N186" s="22"/>
      <c r="O186" s="22"/>
      <c r="P186" s="22"/>
      <c r="Q186" s="22"/>
      <c r="R186" s="15"/>
    </row>
    <row r="187" spans="1:18" ht="13.9" customHeight="1" x14ac:dyDescent="0.2">
      <c r="A187" s="32"/>
      <c r="B187" s="92"/>
      <c r="C187" s="52" t="s">
        <v>4</v>
      </c>
      <c r="D187" s="52"/>
      <c r="E187" s="52"/>
      <c r="F187" s="52"/>
      <c r="G187" s="52"/>
      <c r="H187" s="52"/>
      <c r="I187" s="22"/>
      <c r="J187" s="22"/>
      <c r="K187" s="22"/>
      <c r="L187" s="22"/>
      <c r="M187" s="22"/>
      <c r="N187" s="22"/>
      <c r="O187" s="22"/>
      <c r="P187" s="22"/>
      <c r="Q187" s="22"/>
      <c r="R187" s="15"/>
    </row>
    <row r="188" spans="1:18" ht="26.45" customHeight="1" x14ac:dyDescent="0.2">
      <c r="A188" s="32"/>
      <c r="B188" s="91" t="s">
        <v>68</v>
      </c>
      <c r="C188" s="68" t="s">
        <v>1</v>
      </c>
      <c r="D188" s="52" t="e">
        <f>#REF!+E188+F188+G188+H188+#REF!</f>
        <v>#REF!</v>
      </c>
      <c r="E188" s="52"/>
      <c r="F188" s="52"/>
      <c r="G188" s="52"/>
      <c r="H188" s="52"/>
      <c r="I188" s="22"/>
      <c r="J188" s="22"/>
      <c r="K188" s="22"/>
      <c r="L188" s="22"/>
      <c r="M188" s="22"/>
      <c r="N188" s="22"/>
      <c r="O188" s="22"/>
      <c r="P188" s="22"/>
      <c r="Q188" s="22"/>
      <c r="R188" s="15"/>
    </row>
    <row r="189" spans="1:18" ht="26.45" customHeight="1" x14ac:dyDescent="0.2">
      <c r="A189" s="32"/>
      <c r="B189" s="92"/>
      <c r="C189" s="52" t="s">
        <v>2</v>
      </c>
      <c r="D189" s="52" t="e">
        <f>#REF!+E189+F189+G189+H189+#REF!</f>
        <v>#REF!</v>
      </c>
      <c r="E189" s="52"/>
      <c r="F189" s="52"/>
      <c r="G189" s="52"/>
      <c r="H189" s="52"/>
      <c r="I189" s="22"/>
      <c r="J189" s="22"/>
      <c r="K189" s="22"/>
      <c r="L189" s="22"/>
      <c r="M189" s="22"/>
      <c r="N189" s="22"/>
      <c r="O189" s="22"/>
      <c r="P189" s="22"/>
      <c r="Q189" s="22"/>
      <c r="R189" s="15"/>
    </row>
    <row r="190" spans="1:18" ht="26.45" customHeight="1" x14ac:dyDescent="0.2">
      <c r="A190" s="32"/>
      <c r="B190" s="92"/>
      <c r="C190" s="52" t="s">
        <v>3</v>
      </c>
      <c r="D190" s="52" t="e">
        <f>#REF!+E190+F190+G190+H190+#REF!</f>
        <v>#REF!</v>
      </c>
      <c r="E190" s="52"/>
      <c r="F190" s="52"/>
      <c r="G190" s="52"/>
      <c r="H190" s="52"/>
      <c r="I190" s="22"/>
      <c r="J190" s="22"/>
      <c r="K190" s="22"/>
      <c r="L190" s="22"/>
      <c r="M190" s="22"/>
      <c r="N190" s="22"/>
      <c r="O190" s="22"/>
      <c r="P190" s="22"/>
      <c r="Q190" s="22"/>
      <c r="R190" s="15"/>
    </row>
    <row r="191" spans="1:18" ht="26.45" customHeight="1" x14ac:dyDescent="0.2">
      <c r="A191" s="32"/>
      <c r="B191" s="92"/>
      <c r="C191" s="52" t="s">
        <v>4</v>
      </c>
      <c r="D191" s="52" t="e">
        <f>#REF!+E191+F191+G191+H191+#REF!</f>
        <v>#REF!</v>
      </c>
      <c r="E191" s="52"/>
      <c r="F191" s="52"/>
      <c r="G191" s="52"/>
      <c r="H191" s="52"/>
      <c r="I191" s="22"/>
      <c r="J191" s="22"/>
      <c r="K191" s="22"/>
      <c r="L191" s="22"/>
      <c r="M191" s="22"/>
      <c r="N191" s="22"/>
      <c r="O191" s="22"/>
      <c r="P191" s="22"/>
      <c r="Q191" s="22"/>
      <c r="R191" s="15"/>
    </row>
    <row r="192" spans="1:18" ht="26.45" customHeight="1" x14ac:dyDescent="0.2">
      <c r="A192" s="24"/>
      <c r="B192" s="91" t="s">
        <v>129</v>
      </c>
      <c r="C192" s="68" t="s">
        <v>1</v>
      </c>
      <c r="D192" s="52" t="e">
        <f>SUM(+E192+F192+G192+H192+#REF!)</f>
        <v>#REF!</v>
      </c>
      <c r="E192" s="52"/>
      <c r="F192" s="82">
        <v>200.42</v>
      </c>
      <c r="G192" s="52">
        <v>400</v>
      </c>
      <c r="H192" s="52"/>
      <c r="I192" s="22"/>
      <c r="J192" s="22"/>
      <c r="K192" s="22"/>
      <c r="L192" s="22"/>
      <c r="M192" s="22"/>
      <c r="N192" s="22"/>
      <c r="O192" s="22"/>
      <c r="P192" s="22"/>
      <c r="Q192" s="22"/>
      <c r="R192" s="15"/>
    </row>
    <row r="193" spans="1:18" ht="26.45" customHeight="1" x14ac:dyDescent="0.2">
      <c r="A193" s="24"/>
      <c r="B193" s="92"/>
      <c r="C193" s="52" t="s">
        <v>2</v>
      </c>
      <c r="D193" s="52"/>
      <c r="E193" s="52"/>
      <c r="F193" s="52"/>
      <c r="G193" s="52"/>
      <c r="H193" s="52"/>
      <c r="I193" s="22"/>
      <c r="J193" s="22"/>
      <c r="K193" s="22"/>
      <c r="L193" s="22"/>
      <c r="M193" s="22"/>
      <c r="N193" s="22"/>
      <c r="O193" s="22"/>
      <c r="P193" s="22"/>
      <c r="Q193" s="22"/>
      <c r="R193" s="15"/>
    </row>
    <row r="194" spans="1:18" ht="13.5" customHeight="1" x14ac:dyDescent="0.2">
      <c r="A194" s="24"/>
      <c r="B194" s="92"/>
      <c r="C194" s="52" t="s">
        <v>3</v>
      </c>
      <c r="D194" s="52">
        <v>600.41999999999996</v>
      </c>
      <c r="E194" s="52"/>
      <c r="F194" s="52">
        <v>200.42</v>
      </c>
      <c r="G194" s="52">
        <v>400</v>
      </c>
      <c r="H194" s="52"/>
      <c r="I194" s="22"/>
      <c r="J194" s="22"/>
      <c r="K194" s="22"/>
      <c r="L194" s="22"/>
      <c r="M194" s="22"/>
      <c r="N194" s="22"/>
      <c r="O194" s="22"/>
      <c r="P194" s="22"/>
      <c r="Q194" s="22"/>
      <c r="R194" s="15"/>
    </row>
    <row r="195" spans="1:18" ht="26.25" hidden="1" customHeight="1" x14ac:dyDescent="0.2">
      <c r="A195" s="24"/>
      <c r="B195" s="93"/>
      <c r="C195" s="52" t="s">
        <v>4</v>
      </c>
      <c r="D195" s="52"/>
      <c r="E195" s="52"/>
      <c r="F195" s="52"/>
      <c r="G195" s="52"/>
      <c r="H195" s="52"/>
      <c r="I195" s="22"/>
      <c r="J195" s="22"/>
      <c r="K195" s="22"/>
      <c r="L195" s="22"/>
      <c r="M195" s="22"/>
      <c r="N195" s="22"/>
      <c r="O195" s="22"/>
      <c r="P195" s="22"/>
      <c r="Q195" s="22"/>
      <c r="R195" s="15"/>
    </row>
    <row r="196" spans="1:18" ht="15.75" customHeight="1" x14ac:dyDescent="0.25">
      <c r="A196" s="55"/>
      <c r="B196" s="96" t="s">
        <v>91</v>
      </c>
      <c r="C196" s="68" t="s">
        <v>1</v>
      </c>
      <c r="D196" s="53" t="e">
        <f>#REF!+E196+F196+G196+H196+#REF!+#REF!+#REF!+#REF!+#REF!+#REF!</f>
        <v>#REF!</v>
      </c>
      <c r="E196" s="71"/>
      <c r="F196" s="82"/>
      <c r="G196" s="82"/>
      <c r="H196" s="82"/>
      <c r="I196" s="22"/>
      <c r="J196" s="22"/>
      <c r="K196" s="22"/>
      <c r="L196" s="22"/>
      <c r="M196" s="22"/>
      <c r="N196" s="22"/>
      <c r="O196" s="22"/>
      <c r="P196" s="22"/>
      <c r="Q196" s="22"/>
      <c r="R196" s="15"/>
    </row>
    <row r="197" spans="1:18" ht="16.5" customHeight="1" x14ac:dyDescent="0.25">
      <c r="A197" s="55"/>
      <c r="B197" s="97"/>
      <c r="C197" s="52" t="s">
        <v>2</v>
      </c>
      <c r="D197" s="54" t="e">
        <f>#REF!+E197+F197+G197+H197+#REF!+#REF!+#REF!+#REF!+#REF!+#REF!</f>
        <v>#REF!</v>
      </c>
      <c r="E197" s="52"/>
      <c r="F197" s="52"/>
      <c r="G197" s="52"/>
      <c r="H197" s="52"/>
      <c r="I197" s="22"/>
      <c r="J197" s="22"/>
      <c r="K197" s="22"/>
      <c r="L197" s="22"/>
      <c r="M197" s="22"/>
      <c r="N197" s="22"/>
      <c r="O197" s="22"/>
      <c r="P197" s="22"/>
      <c r="Q197" s="22"/>
      <c r="R197" s="15"/>
    </row>
    <row r="198" spans="1:18" ht="15" customHeight="1" x14ac:dyDescent="0.25">
      <c r="A198" s="56"/>
      <c r="B198" s="97"/>
      <c r="C198" s="52" t="s">
        <v>3</v>
      </c>
      <c r="D198" s="54" t="e">
        <f>#REF!+E198+F198+G198+H198+#REF!+#REF!+#REF!+#REF!+#REF!+#REF!</f>
        <v>#REF!</v>
      </c>
      <c r="E198" s="52"/>
      <c r="F198" s="52"/>
      <c r="G198" s="52"/>
      <c r="H198" s="52"/>
      <c r="I198" s="22"/>
      <c r="J198" s="22"/>
      <c r="K198" s="22"/>
      <c r="L198" s="22"/>
      <c r="M198" s="22"/>
      <c r="N198" s="22"/>
      <c r="O198" s="22"/>
      <c r="P198" s="22"/>
      <c r="Q198" s="22"/>
      <c r="R198" s="15"/>
    </row>
    <row r="199" spans="1:18" ht="12.75" customHeight="1" x14ac:dyDescent="0.3">
      <c r="A199" s="57"/>
      <c r="B199" s="97"/>
      <c r="C199" s="52" t="s">
        <v>4</v>
      </c>
      <c r="D199" s="54" t="e">
        <f>#REF!+E199+F199+G199+H199+#REF!+#REF!+#REF!+#REF!+#REF!+#REF!</f>
        <v>#REF!</v>
      </c>
      <c r="E199" s="52"/>
      <c r="F199" s="52"/>
      <c r="G199" s="52"/>
      <c r="H199" s="52"/>
      <c r="I199" s="22"/>
      <c r="J199" s="22"/>
      <c r="K199" s="22"/>
      <c r="L199" s="22"/>
      <c r="M199" s="22"/>
      <c r="N199" s="22"/>
      <c r="O199" s="22"/>
      <c r="P199" s="22"/>
      <c r="Q199" s="22"/>
      <c r="R199" s="15"/>
    </row>
    <row r="200" spans="1:18" ht="15" customHeight="1" x14ac:dyDescent="0.2">
      <c r="A200" s="32"/>
      <c r="B200" s="88" t="s">
        <v>71</v>
      </c>
      <c r="C200" s="68" t="s">
        <v>1</v>
      </c>
      <c r="D200" s="53">
        <v>1647.4</v>
      </c>
      <c r="E200" s="59">
        <f>E201+E202+E203</f>
        <v>516.899</v>
      </c>
      <c r="F200" s="59">
        <f>F155+F160+F164+F168+F180+F184+F188+F196+F194</f>
        <v>499.84299999999996</v>
      </c>
      <c r="G200" s="59">
        <v>617.5</v>
      </c>
      <c r="H200" s="59">
        <f t="shared" ref="H200" si="55">H155+H160+H164+H168+H180+H184+H188+H196</f>
        <v>0</v>
      </c>
      <c r="I200" s="22"/>
      <c r="J200" s="22"/>
      <c r="K200" s="22"/>
      <c r="L200" s="22"/>
      <c r="M200" s="22"/>
      <c r="N200" s="22"/>
      <c r="O200" s="22"/>
      <c r="P200" s="22"/>
      <c r="Q200" s="22"/>
      <c r="R200" s="15"/>
    </row>
    <row r="201" spans="1:18" ht="15" customHeight="1" x14ac:dyDescent="0.2">
      <c r="A201" s="32"/>
      <c r="B201" s="89"/>
      <c r="C201" s="68" t="s">
        <v>2</v>
      </c>
      <c r="D201" s="54" t="e">
        <f>#REF!+E201+F201+G201+H201+#REF!+#REF!+#REF!+#REF!+#REF!+#REF!</f>
        <v>#REF!</v>
      </c>
      <c r="E201" s="71">
        <f t="shared" ref="E201:H201" si="56">E156+E161+E165+E169+E181+E185+E189+E197</f>
        <v>0</v>
      </c>
      <c r="F201" s="82">
        <f t="shared" si="56"/>
        <v>0</v>
      </c>
      <c r="G201" s="82">
        <f t="shared" si="56"/>
        <v>0</v>
      </c>
      <c r="H201" s="82">
        <f t="shared" si="56"/>
        <v>0</v>
      </c>
      <c r="I201" s="22"/>
      <c r="J201" s="22"/>
      <c r="K201" s="22"/>
      <c r="L201" s="22"/>
      <c r="M201" s="22"/>
      <c r="N201" s="22"/>
      <c r="O201" s="22"/>
      <c r="P201" s="22"/>
      <c r="Q201" s="22"/>
      <c r="R201" s="15"/>
    </row>
    <row r="202" spans="1:18" ht="15" customHeight="1" x14ac:dyDescent="0.2">
      <c r="A202" s="32"/>
      <c r="B202" s="89"/>
      <c r="C202" s="68" t="s">
        <v>3</v>
      </c>
      <c r="D202" s="54">
        <v>1647.4</v>
      </c>
      <c r="E202" s="59">
        <f t="shared" ref="E202:H202" si="57">E157+E162+E166+E170+E182+E186+E190+E198+E178+E174</f>
        <v>516.899</v>
      </c>
      <c r="F202" s="59">
        <v>499.8</v>
      </c>
      <c r="G202" s="59">
        <v>617.5</v>
      </c>
      <c r="H202" s="59">
        <f t="shared" si="57"/>
        <v>0</v>
      </c>
      <c r="I202" s="22"/>
      <c r="J202" s="22"/>
      <c r="K202" s="22"/>
      <c r="L202" s="22"/>
      <c r="M202" s="22"/>
      <c r="N202" s="22"/>
      <c r="O202" s="22"/>
      <c r="P202" s="22"/>
      <c r="Q202" s="22"/>
      <c r="R202" s="15"/>
    </row>
    <row r="203" spans="1:18" ht="15" customHeight="1" x14ac:dyDescent="0.2">
      <c r="A203" s="32"/>
      <c r="B203" s="89"/>
      <c r="C203" s="68" t="s">
        <v>4</v>
      </c>
      <c r="D203" s="54" t="e">
        <f>#REF!+E203+F203+G203+H203+#REF!+#REF!+#REF!+#REF!+#REF!+#REF!</f>
        <v>#REF!</v>
      </c>
      <c r="E203" s="71">
        <v>0</v>
      </c>
      <c r="F203" s="82">
        <v>0</v>
      </c>
      <c r="G203" s="82">
        <v>0</v>
      </c>
      <c r="H203" s="82">
        <v>0</v>
      </c>
      <c r="I203" s="22"/>
      <c r="J203" s="22"/>
      <c r="K203" s="22"/>
      <c r="L203" s="22"/>
      <c r="M203" s="22"/>
      <c r="N203" s="22"/>
      <c r="O203" s="22"/>
      <c r="P203" s="22"/>
      <c r="Q203" s="22"/>
      <c r="R203" s="15"/>
    </row>
    <row r="204" spans="1:18" ht="24.75" customHeight="1" x14ac:dyDescent="0.2">
      <c r="A204" s="32"/>
      <c r="B204" s="128" t="s">
        <v>69</v>
      </c>
      <c r="C204" s="129"/>
      <c r="D204" s="129"/>
      <c r="E204" s="129"/>
      <c r="F204" s="129"/>
      <c r="G204" s="129"/>
      <c r="H204" s="129"/>
      <c r="I204" s="22"/>
      <c r="J204" s="22"/>
      <c r="K204" s="22"/>
      <c r="L204" s="22"/>
      <c r="M204" s="22"/>
      <c r="N204" s="22"/>
      <c r="O204" s="22"/>
      <c r="P204" s="22"/>
      <c r="Q204" s="22"/>
      <c r="R204" s="15"/>
    </row>
    <row r="205" spans="1:18" ht="15.75" customHeight="1" x14ac:dyDescent="0.2">
      <c r="A205" s="32"/>
      <c r="B205" s="94" t="s">
        <v>84</v>
      </c>
      <c r="C205" s="37" t="s">
        <v>1</v>
      </c>
      <c r="D205" s="42" t="e">
        <f>#REF!+E205+F205+G205+H205+#REF!+#REF!+#REF!+#REF!+#REF!+#REF!</f>
        <v>#REF!</v>
      </c>
      <c r="E205" s="40">
        <f t="shared" ref="E205:G205" si="58">E206+E207+E208</f>
        <v>0</v>
      </c>
      <c r="F205" s="40">
        <f t="shared" si="58"/>
        <v>0</v>
      </c>
      <c r="G205" s="40">
        <f t="shared" si="58"/>
        <v>0</v>
      </c>
      <c r="H205" s="40">
        <v>85.677000000000007</v>
      </c>
      <c r="I205" s="22"/>
      <c r="J205" s="22"/>
      <c r="K205" s="22"/>
      <c r="L205" s="22"/>
      <c r="M205" s="22"/>
      <c r="N205" s="22"/>
      <c r="O205" s="22"/>
      <c r="P205" s="22"/>
      <c r="Q205" s="22"/>
      <c r="R205" s="15"/>
    </row>
    <row r="206" spans="1:18" ht="15" customHeight="1" x14ac:dyDescent="0.2">
      <c r="A206" s="32"/>
      <c r="B206" s="95"/>
      <c r="C206" s="38" t="s">
        <v>2</v>
      </c>
      <c r="D206" s="43" t="e">
        <f>#REF!+E206+F206+G206+H206+#REF!+#REF!+#REF!+#REF!+#REF!+#REF!</f>
        <v>#REF!</v>
      </c>
      <c r="E206" s="41"/>
      <c r="F206" s="41"/>
      <c r="G206" s="41"/>
      <c r="H206" s="41"/>
      <c r="I206" s="22"/>
      <c r="J206" s="22"/>
      <c r="K206" s="22"/>
      <c r="L206" s="22"/>
      <c r="M206" s="22"/>
      <c r="N206" s="22"/>
      <c r="O206" s="22"/>
      <c r="P206" s="22"/>
      <c r="Q206" s="22"/>
      <c r="R206" s="15"/>
    </row>
    <row r="207" spans="1:18" ht="15" customHeight="1" x14ac:dyDescent="0.2">
      <c r="A207" s="32"/>
      <c r="B207" s="95"/>
      <c r="C207" s="38" t="s">
        <v>3</v>
      </c>
      <c r="D207" s="43" t="e">
        <f>#REF!+E207+F207+G207+H207+#REF!+#REF!+#REF!+#REF!+#REF!+#REF!</f>
        <v>#REF!</v>
      </c>
      <c r="E207" s="41"/>
      <c r="F207" s="41"/>
      <c r="G207" s="41"/>
      <c r="H207" s="41">
        <v>85.677000000000007</v>
      </c>
      <c r="I207" s="22"/>
      <c r="J207" s="22"/>
      <c r="K207" s="22"/>
      <c r="L207" s="22"/>
      <c r="M207" s="22"/>
      <c r="N207" s="22"/>
      <c r="O207" s="22"/>
      <c r="P207" s="22"/>
      <c r="Q207" s="22"/>
      <c r="R207" s="15"/>
    </row>
    <row r="208" spans="1:18" ht="28.5" customHeight="1" x14ac:dyDescent="0.2">
      <c r="A208" s="32"/>
      <c r="B208" s="95"/>
      <c r="C208" s="38" t="s">
        <v>4</v>
      </c>
      <c r="D208" s="43" t="e">
        <f>#REF!+E208+F208+G208+H208+#REF!+#REF!+#REF!+#REF!+#REF!+#REF!</f>
        <v>#REF!</v>
      </c>
      <c r="E208" s="41"/>
      <c r="F208" s="41"/>
      <c r="G208" s="41"/>
      <c r="H208" s="41"/>
      <c r="I208" s="22"/>
      <c r="J208" s="22"/>
      <c r="K208" s="22"/>
      <c r="L208" s="22"/>
      <c r="M208" s="22"/>
      <c r="N208" s="22"/>
      <c r="O208" s="22"/>
      <c r="P208" s="22"/>
      <c r="Q208" s="22"/>
      <c r="R208" s="15"/>
    </row>
    <row r="209" spans="1:18" ht="15" customHeight="1" x14ac:dyDescent="0.2">
      <c r="A209" s="32"/>
      <c r="B209" s="94" t="s">
        <v>73</v>
      </c>
      <c r="C209" s="37" t="s">
        <v>1</v>
      </c>
      <c r="D209" s="42" t="e">
        <f>#REF!+E209+F209+G209+H209+#REF!+#REF!+#REF!+#REF!+#REF!+#REF!</f>
        <v>#REF!</v>
      </c>
      <c r="E209" s="40">
        <f t="shared" ref="E209:H209" si="59">E210+E211+E212</f>
        <v>1572.527</v>
      </c>
      <c r="F209" s="40">
        <f t="shared" si="59"/>
        <v>0</v>
      </c>
      <c r="G209" s="40">
        <f t="shared" si="59"/>
        <v>0</v>
      </c>
      <c r="H209" s="40">
        <f t="shared" si="59"/>
        <v>0</v>
      </c>
      <c r="I209" s="22"/>
      <c r="J209" s="22"/>
      <c r="K209" s="22"/>
      <c r="L209" s="22"/>
      <c r="M209" s="22"/>
      <c r="N209" s="22"/>
      <c r="O209" s="22"/>
      <c r="P209" s="22"/>
      <c r="Q209" s="22"/>
      <c r="R209" s="15"/>
    </row>
    <row r="210" spans="1:18" ht="15" customHeight="1" x14ac:dyDescent="0.2">
      <c r="A210" s="32"/>
      <c r="B210" s="95"/>
      <c r="C210" s="38" t="s">
        <v>2</v>
      </c>
      <c r="D210" s="43" t="e">
        <f>#REF!+E210+F210+G210+H210+#REF!+#REF!+#REF!+#REF!+#REF!+#REF!</f>
        <v>#REF!</v>
      </c>
      <c r="E210" s="41"/>
      <c r="F210" s="41"/>
      <c r="G210" s="41"/>
      <c r="H210" s="41"/>
      <c r="I210" s="22"/>
      <c r="J210" s="22"/>
      <c r="K210" s="22"/>
      <c r="L210" s="22"/>
      <c r="M210" s="22"/>
      <c r="N210" s="22"/>
      <c r="O210" s="22"/>
      <c r="P210" s="22"/>
      <c r="Q210" s="22"/>
      <c r="R210" s="15"/>
    </row>
    <row r="211" spans="1:18" ht="15" customHeight="1" x14ac:dyDescent="0.2">
      <c r="A211" s="32"/>
      <c r="B211" s="95"/>
      <c r="C211" s="38" t="s">
        <v>3</v>
      </c>
      <c r="D211" s="43" t="e">
        <f>#REF!+E211+F211+G211+H211+#REF!+#REF!+#REF!+#REF!+#REF!+#REF!</f>
        <v>#REF!</v>
      </c>
      <c r="E211" s="41">
        <v>1572.527</v>
      </c>
      <c r="F211" s="41"/>
      <c r="G211" s="41"/>
      <c r="H211" s="41"/>
      <c r="I211" s="22"/>
      <c r="J211" s="22"/>
      <c r="K211" s="22"/>
      <c r="L211" s="22"/>
      <c r="M211" s="22"/>
      <c r="N211" s="22"/>
      <c r="O211" s="22"/>
      <c r="P211" s="22"/>
      <c r="Q211" s="22"/>
      <c r="R211" s="15"/>
    </row>
    <row r="212" spans="1:18" ht="18" customHeight="1" x14ac:dyDescent="0.2">
      <c r="A212" s="32"/>
      <c r="B212" s="95"/>
      <c r="C212" s="38" t="s">
        <v>4</v>
      </c>
      <c r="D212" s="43" t="e">
        <f>#REF!+E212+F212+G212+H212+#REF!+#REF!+#REF!+#REF!+#REF!+#REF!</f>
        <v>#REF!</v>
      </c>
      <c r="E212" s="41"/>
      <c r="F212" s="41"/>
      <c r="G212" s="41"/>
      <c r="H212" s="41"/>
      <c r="I212" s="22"/>
      <c r="J212" s="22"/>
      <c r="K212" s="22"/>
      <c r="L212" s="22"/>
      <c r="M212" s="22"/>
      <c r="N212" s="22"/>
      <c r="O212" s="22"/>
      <c r="P212" s="22"/>
      <c r="Q212" s="22"/>
      <c r="R212" s="15"/>
    </row>
    <row r="213" spans="1:18" ht="12.75" x14ac:dyDescent="0.2">
      <c r="A213" s="32"/>
      <c r="B213" s="91" t="s">
        <v>112</v>
      </c>
      <c r="C213" s="37" t="s">
        <v>1</v>
      </c>
      <c r="D213" s="42" t="e">
        <f>#REF!+E213+F213+G213+H213+#REF!+#REF!+#REF!+#REF!+#REF!+#REF!</f>
        <v>#REF!</v>
      </c>
      <c r="E213" s="40">
        <f t="shared" ref="E213:H213" si="60">E214+E215+E216</f>
        <v>0</v>
      </c>
      <c r="F213" s="40">
        <f t="shared" si="60"/>
        <v>0</v>
      </c>
      <c r="G213" s="40">
        <f t="shared" si="60"/>
        <v>0</v>
      </c>
      <c r="H213" s="40">
        <f t="shared" si="60"/>
        <v>0</v>
      </c>
      <c r="I213" s="22"/>
      <c r="J213" s="22"/>
      <c r="K213" s="22"/>
      <c r="L213" s="22"/>
      <c r="M213" s="22"/>
      <c r="N213" s="22"/>
      <c r="O213" s="22"/>
      <c r="P213" s="22"/>
      <c r="Q213" s="22"/>
      <c r="R213" s="15"/>
    </row>
    <row r="214" spans="1:18" ht="12.75" x14ac:dyDescent="0.2">
      <c r="A214" s="32"/>
      <c r="B214" s="92"/>
      <c r="C214" s="38" t="s">
        <v>2</v>
      </c>
      <c r="D214" s="43" t="e">
        <f>#REF!+E214+F214+G214+H214+#REF!+#REF!+#REF!+#REF!+#REF!+#REF!</f>
        <v>#REF!</v>
      </c>
      <c r="E214" s="41"/>
      <c r="F214" s="41"/>
      <c r="G214" s="41"/>
      <c r="H214" s="41"/>
      <c r="I214" s="22"/>
      <c r="J214" s="22"/>
      <c r="K214" s="22"/>
      <c r="L214" s="22"/>
      <c r="M214" s="22"/>
      <c r="N214" s="22"/>
      <c r="O214" s="22"/>
      <c r="P214" s="22"/>
      <c r="Q214" s="22"/>
      <c r="R214" s="15"/>
    </row>
    <row r="215" spans="1:18" ht="12.75" x14ac:dyDescent="0.2">
      <c r="A215" s="32"/>
      <c r="B215" s="92"/>
      <c r="C215" s="38" t="s">
        <v>3</v>
      </c>
      <c r="D215" s="43" t="e">
        <f>#REF!+E215+F215+G215+H215+#REF!+#REF!+#REF!+#REF!+#REF!+#REF!</f>
        <v>#REF!</v>
      </c>
      <c r="E215" s="41"/>
      <c r="F215" s="41"/>
      <c r="G215" s="41"/>
      <c r="H215" s="41"/>
      <c r="I215" s="22"/>
      <c r="J215" s="22"/>
      <c r="K215" s="22"/>
      <c r="L215" s="22"/>
      <c r="M215" s="22"/>
      <c r="N215" s="22"/>
      <c r="O215" s="22"/>
      <c r="P215" s="22"/>
      <c r="Q215" s="22"/>
      <c r="R215" s="15"/>
    </row>
    <row r="216" spans="1:18" ht="16.899999999999999" customHeight="1" x14ac:dyDescent="0.2">
      <c r="A216" s="32"/>
      <c r="B216" s="92"/>
      <c r="C216" s="38" t="s">
        <v>4</v>
      </c>
      <c r="D216" s="43" t="e">
        <f>#REF!+E216+F216+G216+H216+#REF!+#REF!+#REF!+#REF!+#REF!+#REF!</f>
        <v>#REF!</v>
      </c>
      <c r="E216" s="41"/>
      <c r="F216" s="41"/>
      <c r="G216" s="41"/>
      <c r="H216" s="41"/>
      <c r="I216" s="22"/>
      <c r="J216" s="22"/>
      <c r="K216" s="22"/>
      <c r="L216" s="22"/>
      <c r="M216" s="22"/>
      <c r="N216" s="22"/>
      <c r="O216" s="22"/>
      <c r="P216" s="22"/>
      <c r="Q216" s="22"/>
      <c r="R216" s="15"/>
    </row>
    <row r="217" spans="1:18" ht="19.899999999999999" customHeight="1" x14ac:dyDescent="0.2">
      <c r="A217" s="32"/>
      <c r="B217" s="91" t="s">
        <v>99</v>
      </c>
      <c r="C217" s="37" t="s">
        <v>1</v>
      </c>
      <c r="D217" s="42" t="e">
        <f>#REF!+E217+F217+G217+H217+#REF!+#REF!+#REF!+#REF!+#REF!+#REF!</f>
        <v>#REF!</v>
      </c>
      <c r="E217" s="40">
        <f t="shared" ref="E217:F217" si="61">E218+E219+E220</f>
        <v>0</v>
      </c>
      <c r="F217" s="40">
        <f t="shared" si="61"/>
        <v>0</v>
      </c>
      <c r="G217" s="40">
        <v>132</v>
      </c>
      <c r="H217" s="40">
        <v>0</v>
      </c>
      <c r="I217" s="22"/>
      <c r="J217" s="22"/>
      <c r="K217" s="22"/>
      <c r="L217" s="22"/>
      <c r="M217" s="22"/>
      <c r="N217" s="22"/>
      <c r="O217" s="22"/>
      <c r="P217" s="22"/>
      <c r="Q217" s="22"/>
      <c r="R217" s="15"/>
    </row>
    <row r="218" spans="1:18" ht="19.899999999999999" customHeight="1" x14ac:dyDescent="0.2">
      <c r="A218" s="32"/>
      <c r="B218" s="92"/>
      <c r="C218" s="38" t="s">
        <v>2</v>
      </c>
      <c r="D218" s="43" t="e">
        <f>#REF!+E218+F218+G218+H218+#REF!+#REF!+#REF!+#REF!+#REF!+#REF!</f>
        <v>#REF!</v>
      </c>
      <c r="E218" s="41"/>
      <c r="F218" s="41"/>
      <c r="G218" s="41"/>
      <c r="H218" s="41">
        <v>0</v>
      </c>
      <c r="I218" s="22"/>
      <c r="J218" s="22"/>
      <c r="K218" s="22"/>
      <c r="L218" s="22"/>
      <c r="M218" s="22"/>
      <c r="N218" s="22"/>
      <c r="O218" s="22"/>
      <c r="P218" s="22"/>
      <c r="Q218" s="22"/>
      <c r="R218" s="15"/>
    </row>
    <row r="219" spans="1:18" ht="19.899999999999999" customHeight="1" x14ac:dyDescent="0.2">
      <c r="A219" s="32"/>
      <c r="B219" s="92"/>
      <c r="C219" s="38" t="s">
        <v>3</v>
      </c>
      <c r="D219" s="43" t="e">
        <f>#REF!+E219+F219+G219+H219+#REF!+#REF!+#REF!+#REF!+#REF!+#REF!</f>
        <v>#REF!</v>
      </c>
      <c r="E219" s="41"/>
      <c r="F219" s="41"/>
      <c r="G219" s="41">
        <v>132</v>
      </c>
      <c r="H219" s="41"/>
      <c r="I219" s="22"/>
      <c r="J219" s="22"/>
      <c r="K219" s="22"/>
      <c r="L219" s="22"/>
      <c r="M219" s="22"/>
      <c r="N219" s="22"/>
      <c r="O219" s="22"/>
      <c r="P219" s="22"/>
      <c r="Q219" s="22"/>
      <c r="R219" s="15"/>
    </row>
    <row r="220" spans="1:18" ht="19.899999999999999" customHeight="1" x14ac:dyDescent="0.2">
      <c r="A220" s="32"/>
      <c r="B220" s="93"/>
      <c r="C220" s="38" t="s">
        <v>4</v>
      </c>
      <c r="D220" s="43" t="e">
        <f>#REF!+E220+F220+G220+H220+#REF!+#REF!+#REF!+#REF!+#REF!+#REF!</f>
        <v>#REF!</v>
      </c>
      <c r="E220" s="41"/>
      <c r="F220" s="41"/>
      <c r="G220" s="41"/>
      <c r="H220" s="41"/>
      <c r="I220" s="22"/>
      <c r="J220" s="22"/>
      <c r="K220" s="22"/>
      <c r="L220" s="22"/>
      <c r="M220" s="22"/>
      <c r="N220" s="22"/>
      <c r="O220" s="22"/>
      <c r="P220" s="22"/>
      <c r="Q220" s="22"/>
      <c r="R220" s="15"/>
    </row>
    <row r="221" spans="1:18" ht="19.899999999999999" customHeight="1" x14ac:dyDescent="0.2">
      <c r="A221" s="32"/>
      <c r="B221" s="91" t="s">
        <v>130</v>
      </c>
      <c r="C221" s="37" t="s">
        <v>1</v>
      </c>
      <c r="D221" s="42">
        <v>48.04</v>
      </c>
      <c r="E221" s="41"/>
      <c r="F221" s="41">
        <v>48.012999999999998</v>
      </c>
      <c r="G221" s="41"/>
      <c r="H221" s="41"/>
      <c r="I221" s="22"/>
      <c r="J221" s="22"/>
      <c r="K221" s="22"/>
      <c r="L221" s="22"/>
      <c r="M221" s="22"/>
      <c r="N221" s="22"/>
      <c r="O221" s="22"/>
      <c r="P221" s="22"/>
      <c r="Q221" s="22"/>
      <c r="R221" s="15"/>
    </row>
    <row r="222" spans="1:18" ht="19.899999999999999" customHeight="1" x14ac:dyDescent="0.2">
      <c r="A222" s="32"/>
      <c r="B222" s="92"/>
      <c r="C222" s="38" t="s">
        <v>2</v>
      </c>
      <c r="D222" s="43"/>
      <c r="E222" s="41"/>
      <c r="F222" s="41"/>
      <c r="G222" s="41"/>
      <c r="H222" s="41"/>
      <c r="I222" s="22"/>
      <c r="J222" s="22"/>
      <c r="K222" s="22"/>
      <c r="L222" s="22"/>
      <c r="M222" s="22"/>
      <c r="N222" s="22"/>
      <c r="O222" s="22"/>
      <c r="P222" s="22"/>
      <c r="Q222" s="22"/>
      <c r="R222" s="15"/>
    </row>
    <row r="223" spans="1:18" ht="19.899999999999999" customHeight="1" x14ac:dyDescent="0.2">
      <c r="A223" s="32"/>
      <c r="B223" s="92"/>
      <c r="C223" s="38" t="s">
        <v>3</v>
      </c>
      <c r="D223" s="43">
        <v>48.01</v>
      </c>
      <c r="E223" s="41"/>
      <c r="F223" s="41">
        <v>48.012999999999998</v>
      </c>
      <c r="G223" s="41"/>
      <c r="H223" s="41"/>
      <c r="I223" s="22"/>
      <c r="J223" s="22"/>
      <c r="K223" s="22"/>
      <c r="L223" s="22"/>
      <c r="M223" s="22"/>
      <c r="N223" s="22"/>
      <c r="O223" s="22"/>
      <c r="P223" s="22"/>
      <c r="Q223" s="22"/>
      <c r="R223" s="15"/>
    </row>
    <row r="224" spans="1:18" ht="19.899999999999999" customHeight="1" x14ac:dyDescent="0.2">
      <c r="A224" s="32"/>
      <c r="B224" s="93"/>
      <c r="C224" s="38" t="s">
        <v>4</v>
      </c>
      <c r="D224" s="43"/>
      <c r="E224" s="41"/>
      <c r="F224" s="41"/>
      <c r="G224" s="41"/>
      <c r="H224" s="41"/>
      <c r="I224" s="22"/>
      <c r="J224" s="22"/>
      <c r="K224" s="22"/>
      <c r="L224" s="22"/>
      <c r="M224" s="22"/>
      <c r="N224" s="22"/>
      <c r="O224" s="22"/>
      <c r="P224" s="22"/>
      <c r="Q224" s="22"/>
      <c r="R224" s="15"/>
    </row>
    <row r="225" spans="1:18" ht="24" customHeight="1" x14ac:dyDescent="0.2">
      <c r="A225" s="32"/>
      <c r="B225" s="91" t="s">
        <v>100</v>
      </c>
      <c r="C225" s="37" t="s">
        <v>1</v>
      </c>
      <c r="D225" s="42" t="e">
        <f>#REF!+E225+F225+G225+H225+#REF!+#REF!+#REF!+#REF!+#REF!+#REF!</f>
        <v>#REF!</v>
      </c>
      <c r="E225" s="40">
        <f t="shared" ref="E225:H225" si="62">E226+E227+E228</f>
        <v>0</v>
      </c>
      <c r="F225" s="40">
        <f t="shared" si="62"/>
        <v>0</v>
      </c>
      <c r="G225" s="40">
        <v>5</v>
      </c>
      <c r="H225" s="40">
        <f t="shared" si="62"/>
        <v>0</v>
      </c>
      <c r="I225" s="22"/>
      <c r="J225" s="22"/>
      <c r="K225" s="22"/>
      <c r="L225" s="22"/>
      <c r="M225" s="22"/>
      <c r="N225" s="22"/>
      <c r="O225" s="22"/>
      <c r="P225" s="22"/>
      <c r="Q225" s="22"/>
      <c r="R225" s="15"/>
    </row>
    <row r="226" spans="1:18" ht="24" customHeight="1" x14ac:dyDescent="0.2">
      <c r="A226" s="32"/>
      <c r="B226" s="92"/>
      <c r="C226" s="38" t="s">
        <v>2</v>
      </c>
      <c r="D226" s="43" t="e">
        <f>#REF!+E226+F226+G226+H226+#REF!+#REF!+#REF!+#REF!+#REF!+#REF!</f>
        <v>#REF!</v>
      </c>
      <c r="E226" s="41"/>
      <c r="F226" s="41"/>
      <c r="G226" s="41"/>
      <c r="H226" s="41"/>
      <c r="I226" s="22"/>
      <c r="J226" s="22"/>
      <c r="K226" s="22"/>
      <c r="L226" s="22"/>
      <c r="M226" s="22"/>
      <c r="N226" s="22"/>
      <c r="O226" s="22"/>
      <c r="P226" s="22"/>
      <c r="Q226" s="22"/>
      <c r="R226" s="15"/>
    </row>
    <row r="227" spans="1:18" ht="24" customHeight="1" x14ac:dyDescent="0.2">
      <c r="A227" s="32"/>
      <c r="B227" s="92"/>
      <c r="C227" s="38" t="s">
        <v>3</v>
      </c>
      <c r="D227" s="43" t="e">
        <f>#REF!+E227+F227+G227+H227+#REF!+#REF!+#REF!+#REF!+#REF!+#REF!</f>
        <v>#REF!</v>
      </c>
      <c r="E227" s="41"/>
      <c r="F227" s="41"/>
      <c r="G227" s="41">
        <v>5</v>
      </c>
      <c r="H227" s="41"/>
      <c r="I227" s="22"/>
      <c r="J227" s="22"/>
      <c r="K227" s="22"/>
      <c r="L227" s="22"/>
      <c r="M227" s="22"/>
      <c r="N227" s="22"/>
      <c r="O227" s="22"/>
      <c r="P227" s="22"/>
      <c r="Q227" s="22"/>
      <c r="R227" s="15"/>
    </row>
    <row r="228" spans="1:18" ht="24" customHeight="1" x14ac:dyDescent="0.2">
      <c r="A228" s="32"/>
      <c r="B228" s="93"/>
      <c r="C228" s="38" t="s">
        <v>4</v>
      </c>
      <c r="D228" s="43" t="e">
        <f>#REF!+E228+F228+G228+H228+#REF!+#REF!+#REF!+#REF!+#REF!+#REF!</f>
        <v>#REF!</v>
      </c>
      <c r="E228" s="41"/>
      <c r="F228" s="41"/>
      <c r="G228" s="41"/>
      <c r="H228" s="41"/>
      <c r="I228" s="22"/>
      <c r="J228" s="22"/>
      <c r="K228" s="22"/>
      <c r="L228" s="22"/>
      <c r="M228" s="22"/>
      <c r="N228" s="22"/>
      <c r="O228" s="22"/>
      <c r="P228" s="22"/>
      <c r="Q228" s="22"/>
      <c r="R228" s="15"/>
    </row>
    <row r="229" spans="1:18" ht="12.75" customHeight="1" x14ac:dyDescent="0.2">
      <c r="A229" s="32"/>
      <c r="B229" s="88" t="s">
        <v>71</v>
      </c>
      <c r="C229" s="37" t="s">
        <v>1</v>
      </c>
      <c r="D229" s="42" t="e">
        <f>SUM(#REF!+E229+F229+G229+H229+#REF!+#REF!)</f>
        <v>#REF!</v>
      </c>
      <c r="E229" s="40">
        <f t="shared" ref="E229" si="63">E225+E217+E209+E213+E205</f>
        <v>1572.527</v>
      </c>
      <c r="F229" s="40">
        <v>48.012999999999998</v>
      </c>
      <c r="G229" s="40">
        <v>137</v>
      </c>
      <c r="H229" s="40">
        <v>85.677000000000007</v>
      </c>
      <c r="I229" s="22"/>
      <c r="J229" s="22"/>
      <c r="K229" s="22"/>
      <c r="L229" s="22"/>
      <c r="M229" s="22"/>
      <c r="N229" s="22"/>
      <c r="O229" s="22"/>
      <c r="P229" s="22"/>
      <c r="Q229" s="22"/>
      <c r="R229" s="15"/>
    </row>
    <row r="230" spans="1:18" ht="12.75" customHeight="1" x14ac:dyDescent="0.2">
      <c r="A230" s="32"/>
      <c r="B230" s="89"/>
      <c r="C230" s="37" t="s">
        <v>2</v>
      </c>
      <c r="D230" s="43" t="e">
        <f>SUM(#REF!+E230+F230+G230+H230+#REF!+#REF!)</f>
        <v>#REF!</v>
      </c>
      <c r="E230" s="41">
        <f t="shared" ref="E230:G230" si="64">E218+E226+E206+E210+E214</f>
        <v>0</v>
      </c>
      <c r="F230" s="50">
        <v>0</v>
      </c>
      <c r="G230" s="41">
        <f t="shared" si="64"/>
        <v>0</v>
      </c>
      <c r="H230" s="41">
        <v>0</v>
      </c>
      <c r="I230" s="22"/>
      <c r="J230" s="22"/>
      <c r="K230" s="22"/>
      <c r="L230" s="22"/>
      <c r="M230" s="22"/>
      <c r="N230" s="22"/>
      <c r="O230" s="22"/>
      <c r="P230" s="22"/>
      <c r="Q230" s="22"/>
      <c r="R230" s="15"/>
    </row>
    <row r="231" spans="1:18" ht="12.75" customHeight="1" x14ac:dyDescent="0.2">
      <c r="A231" s="32"/>
      <c r="B231" s="89"/>
      <c r="C231" s="37" t="s">
        <v>3</v>
      </c>
      <c r="D231" s="43" t="e">
        <f>SUM(#REF!+E231+F231+G231+H231+#REF!)</f>
        <v>#REF!</v>
      </c>
      <c r="E231" s="41">
        <f t="shared" ref="E231:H231" si="65">E227+E219+E211+E207+E215</f>
        <v>1572.527</v>
      </c>
      <c r="F231" s="41">
        <v>48.012999999999998</v>
      </c>
      <c r="G231" s="41">
        <f t="shared" si="65"/>
        <v>137</v>
      </c>
      <c r="H231" s="41">
        <f t="shared" si="65"/>
        <v>85.677000000000007</v>
      </c>
      <c r="I231" s="22"/>
      <c r="J231" s="22"/>
      <c r="K231" s="22"/>
      <c r="L231" s="22"/>
      <c r="M231" s="22"/>
      <c r="N231" s="22"/>
      <c r="O231" s="22"/>
      <c r="P231" s="22"/>
      <c r="Q231" s="22"/>
      <c r="R231" s="15"/>
    </row>
    <row r="232" spans="1:18" ht="12.75" customHeight="1" x14ac:dyDescent="0.2">
      <c r="A232" s="32"/>
      <c r="B232" s="89"/>
      <c r="C232" s="37" t="s">
        <v>4</v>
      </c>
      <c r="D232" s="43" t="e">
        <f>#REF!+E232+F232+G232+H232+#REF!+#REF!+#REF!+#REF!+#REF!+#REF!</f>
        <v>#REF!</v>
      </c>
      <c r="E232" s="41">
        <v>0</v>
      </c>
      <c r="F232" s="41">
        <v>0</v>
      </c>
      <c r="G232" s="41">
        <v>0</v>
      </c>
      <c r="H232" s="41">
        <v>0</v>
      </c>
      <c r="I232" s="22"/>
      <c r="J232" s="22"/>
      <c r="K232" s="22"/>
      <c r="L232" s="22"/>
      <c r="M232" s="22"/>
      <c r="N232" s="22"/>
      <c r="O232" s="22"/>
      <c r="P232" s="22"/>
      <c r="Q232" s="22"/>
      <c r="R232" s="15"/>
    </row>
    <row r="233" spans="1:18" ht="36.6" customHeight="1" x14ac:dyDescent="0.2">
      <c r="A233" s="32"/>
      <c r="B233" s="106" t="s">
        <v>101</v>
      </c>
      <c r="C233" s="107"/>
      <c r="D233" s="107"/>
      <c r="E233" s="107"/>
      <c r="F233" s="107"/>
      <c r="G233" s="107"/>
      <c r="H233" s="107"/>
      <c r="I233" s="22"/>
      <c r="J233" s="22"/>
      <c r="K233" s="22"/>
      <c r="L233" s="22"/>
      <c r="M233" s="22"/>
      <c r="N233" s="22"/>
      <c r="O233" s="22"/>
      <c r="P233" s="22"/>
      <c r="Q233" s="22"/>
      <c r="R233" s="15"/>
    </row>
    <row r="234" spans="1:18" ht="14.25" customHeight="1" x14ac:dyDescent="0.2">
      <c r="A234" s="32"/>
      <c r="B234" s="96" t="s">
        <v>102</v>
      </c>
      <c r="C234" s="48" t="s">
        <v>1</v>
      </c>
      <c r="D234" s="44">
        <v>475.15100000000001</v>
      </c>
      <c r="E234" s="45"/>
      <c r="F234" s="45"/>
      <c r="G234" s="45"/>
      <c r="H234" s="45"/>
      <c r="I234" s="22"/>
      <c r="J234" s="22"/>
      <c r="K234" s="22"/>
      <c r="L234" s="22"/>
      <c r="M234" s="22"/>
      <c r="N234" s="22"/>
      <c r="O234" s="22"/>
      <c r="P234" s="22"/>
      <c r="Q234" s="22"/>
      <c r="R234" s="15"/>
    </row>
    <row r="235" spans="1:18" ht="14.25" customHeight="1" x14ac:dyDescent="0.2">
      <c r="A235" s="32"/>
      <c r="B235" s="97"/>
      <c r="C235" s="49" t="s">
        <v>2</v>
      </c>
      <c r="D235" s="45">
        <v>0</v>
      </c>
      <c r="E235" s="45"/>
      <c r="F235" s="45"/>
      <c r="G235" s="45"/>
      <c r="H235" s="45"/>
      <c r="I235" s="22"/>
      <c r="J235" s="22"/>
      <c r="K235" s="22"/>
      <c r="L235" s="22"/>
      <c r="M235" s="22"/>
      <c r="N235" s="22"/>
      <c r="O235" s="22"/>
      <c r="P235" s="22"/>
      <c r="Q235" s="22"/>
      <c r="R235" s="15"/>
    </row>
    <row r="236" spans="1:18" ht="14.25" customHeight="1" x14ac:dyDescent="0.2">
      <c r="A236" s="32"/>
      <c r="B236" s="97"/>
      <c r="C236" s="49" t="s">
        <v>3</v>
      </c>
      <c r="D236" s="45">
        <v>475.15100000000001</v>
      </c>
      <c r="E236" s="45"/>
      <c r="F236" s="45"/>
      <c r="G236" s="45"/>
      <c r="H236" s="45"/>
      <c r="I236" s="22"/>
      <c r="J236" s="22"/>
      <c r="K236" s="22"/>
      <c r="L236" s="22"/>
      <c r="M236" s="22"/>
      <c r="N236" s="22"/>
      <c r="O236" s="22"/>
      <c r="P236" s="22"/>
      <c r="Q236" s="22"/>
      <c r="R236" s="15"/>
    </row>
    <row r="237" spans="1:18" ht="14.25" customHeight="1" x14ac:dyDescent="0.2">
      <c r="A237" s="32"/>
      <c r="B237" s="97"/>
      <c r="C237" s="49" t="s">
        <v>4</v>
      </c>
      <c r="D237" s="45">
        <v>0</v>
      </c>
      <c r="E237" s="45"/>
      <c r="F237" s="45"/>
      <c r="G237" s="45"/>
      <c r="H237" s="45"/>
      <c r="I237" s="22"/>
      <c r="J237" s="22"/>
      <c r="K237" s="22"/>
      <c r="L237" s="22"/>
      <c r="M237" s="22"/>
      <c r="N237" s="22"/>
      <c r="O237" s="22"/>
      <c r="P237" s="22"/>
      <c r="Q237" s="22"/>
      <c r="R237" s="15"/>
    </row>
    <row r="238" spans="1:18" ht="14.25" customHeight="1" x14ac:dyDescent="0.2">
      <c r="A238" s="32"/>
      <c r="B238" s="96" t="s">
        <v>103</v>
      </c>
      <c r="C238" s="48" t="s">
        <v>1</v>
      </c>
      <c r="D238" s="44">
        <v>2379.71</v>
      </c>
      <c r="E238" s="44">
        <v>2379.7130000000002</v>
      </c>
      <c r="F238" s="45"/>
      <c r="G238" s="45"/>
      <c r="H238" s="45"/>
      <c r="I238" s="22"/>
      <c r="J238" s="22"/>
      <c r="K238" s="22"/>
      <c r="L238" s="22"/>
      <c r="M238" s="22"/>
      <c r="N238" s="22"/>
      <c r="O238" s="22"/>
      <c r="P238" s="22"/>
      <c r="Q238" s="22"/>
      <c r="R238" s="15"/>
    </row>
    <row r="239" spans="1:18" ht="14.25" customHeight="1" x14ac:dyDescent="0.2">
      <c r="A239" s="32"/>
      <c r="B239" s="97"/>
      <c r="C239" s="49" t="s">
        <v>2</v>
      </c>
      <c r="D239" s="45">
        <v>0</v>
      </c>
      <c r="E239" s="45">
        <v>2379.7130000000002</v>
      </c>
      <c r="F239" s="45"/>
      <c r="G239" s="45"/>
      <c r="H239" s="45"/>
      <c r="I239" s="22"/>
      <c r="J239" s="22"/>
      <c r="K239" s="22"/>
      <c r="L239" s="22"/>
      <c r="M239" s="22"/>
      <c r="N239" s="22"/>
      <c r="O239" s="22"/>
      <c r="P239" s="22"/>
      <c r="Q239" s="22"/>
      <c r="R239" s="15"/>
    </row>
    <row r="240" spans="1:18" ht="14.25" customHeight="1" x14ac:dyDescent="0.2">
      <c r="A240" s="32"/>
      <c r="B240" s="97"/>
      <c r="C240" s="49" t="s">
        <v>3</v>
      </c>
      <c r="D240" s="45">
        <v>0</v>
      </c>
      <c r="E240" s="45"/>
      <c r="F240" s="45"/>
      <c r="G240" s="45"/>
      <c r="H240" s="45"/>
      <c r="I240" s="22"/>
      <c r="J240" s="22"/>
      <c r="K240" s="22"/>
      <c r="L240" s="22"/>
      <c r="M240" s="22"/>
      <c r="N240" s="22"/>
      <c r="O240" s="22"/>
      <c r="P240" s="22"/>
      <c r="Q240" s="22"/>
      <c r="R240" s="15"/>
    </row>
    <row r="241" spans="1:18" ht="14.25" customHeight="1" x14ac:dyDescent="0.2">
      <c r="A241" s="32"/>
      <c r="B241" s="97"/>
      <c r="C241" s="49" t="s">
        <v>4</v>
      </c>
      <c r="D241" s="45">
        <v>0</v>
      </c>
      <c r="E241" s="45"/>
      <c r="F241" s="45"/>
      <c r="G241" s="45"/>
      <c r="H241" s="45"/>
      <c r="I241" s="22"/>
      <c r="J241" s="22"/>
      <c r="K241" s="22"/>
      <c r="L241" s="22"/>
      <c r="M241" s="22"/>
      <c r="N241" s="22"/>
      <c r="O241" s="22"/>
      <c r="P241" s="22"/>
      <c r="Q241" s="22"/>
      <c r="R241" s="15"/>
    </row>
    <row r="242" spans="1:18" ht="14.25" customHeight="1" x14ac:dyDescent="0.2">
      <c r="A242" s="32"/>
      <c r="B242" s="96" t="s">
        <v>104</v>
      </c>
      <c r="C242" s="48" t="s">
        <v>1</v>
      </c>
      <c r="D242" s="44">
        <v>3354.9</v>
      </c>
      <c r="E242" s="45"/>
      <c r="F242" s="44">
        <v>3354.8989999999999</v>
      </c>
      <c r="G242" s="45"/>
      <c r="H242" s="45"/>
      <c r="I242" s="22"/>
      <c r="J242" s="22"/>
      <c r="K242" s="22"/>
      <c r="L242" s="22"/>
      <c r="M242" s="22"/>
      <c r="N242" s="22"/>
      <c r="O242" s="22"/>
      <c r="P242" s="22"/>
      <c r="Q242" s="22"/>
      <c r="R242" s="15"/>
    </row>
    <row r="243" spans="1:18" ht="14.25" customHeight="1" x14ac:dyDescent="0.2">
      <c r="A243" s="32"/>
      <c r="B243" s="97"/>
      <c r="C243" s="49" t="s">
        <v>2</v>
      </c>
      <c r="D243" s="45">
        <v>3354.9</v>
      </c>
      <c r="E243" s="45"/>
      <c r="F243" s="45">
        <v>3354.8989999999999</v>
      </c>
      <c r="G243" s="45"/>
      <c r="H243" s="45"/>
      <c r="I243" s="22"/>
      <c r="J243" s="22"/>
      <c r="K243" s="22"/>
      <c r="L243" s="22"/>
      <c r="M243" s="22"/>
      <c r="N243" s="22"/>
      <c r="O243" s="22"/>
      <c r="P243" s="22"/>
      <c r="Q243" s="22"/>
      <c r="R243" s="15"/>
    </row>
    <row r="244" spans="1:18" ht="14.25" customHeight="1" x14ac:dyDescent="0.2">
      <c r="A244" s="32"/>
      <c r="B244" s="97"/>
      <c r="C244" s="49" t="s">
        <v>3</v>
      </c>
      <c r="D244" s="45">
        <v>0</v>
      </c>
      <c r="E244" s="45"/>
      <c r="F244" s="45"/>
      <c r="G244" s="45"/>
      <c r="H244" s="45"/>
      <c r="I244" s="22"/>
      <c r="J244" s="22"/>
      <c r="K244" s="22"/>
      <c r="L244" s="22"/>
      <c r="M244" s="22"/>
      <c r="N244" s="22"/>
      <c r="O244" s="22"/>
      <c r="P244" s="22"/>
      <c r="Q244" s="22"/>
      <c r="R244" s="15"/>
    </row>
    <row r="245" spans="1:18" ht="21.75" customHeight="1" x14ac:dyDescent="0.2">
      <c r="A245" s="32"/>
      <c r="B245" s="97"/>
      <c r="C245" s="49" t="s">
        <v>4</v>
      </c>
      <c r="D245" s="45">
        <v>0</v>
      </c>
      <c r="E245" s="45"/>
      <c r="F245" s="45"/>
      <c r="G245" s="45"/>
      <c r="H245" s="45"/>
      <c r="I245" s="22"/>
      <c r="J245" s="22"/>
      <c r="K245" s="22"/>
      <c r="L245" s="22"/>
      <c r="M245" s="22"/>
      <c r="N245" s="22"/>
      <c r="O245" s="22"/>
      <c r="P245" s="22"/>
      <c r="Q245" s="22"/>
      <c r="R245" s="15"/>
    </row>
    <row r="246" spans="1:18" ht="0.75" customHeight="1" x14ac:dyDescent="0.2">
      <c r="A246" s="32"/>
      <c r="B246" s="72"/>
      <c r="C246" s="49"/>
      <c r="D246" s="45"/>
      <c r="E246" s="45"/>
      <c r="F246" s="45"/>
      <c r="G246" s="45"/>
      <c r="H246" s="45"/>
      <c r="I246" s="22"/>
      <c r="J246" s="22"/>
      <c r="K246" s="22"/>
      <c r="L246" s="22"/>
      <c r="M246" s="22"/>
      <c r="N246" s="22"/>
      <c r="O246" s="22"/>
      <c r="P246" s="22"/>
      <c r="Q246" s="22"/>
      <c r="R246" s="15"/>
    </row>
    <row r="247" spans="1:18" ht="21.75" hidden="1" customHeight="1" x14ac:dyDescent="0.2">
      <c r="A247" s="32"/>
      <c r="B247" s="72"/>
      <c r="C247" s="49"/>
      <c r="D247" s="45"/>
      <c r="E247" s="45"/>
      <c r="F247" s="45"/>
      <c r="G247" s="45"/>
      <c r="H247" s="45"/>
      <c r="I247" s="22"/>
      <c r="J247" s="22"/>
      <c r="K247" s="22"/>
      <c r="L247" s="22"/>
      <c r="M247" s="22"/>
      <c r="N247" s="22"/>
      <c r="O247" s="22"/>
      <c r="P247" s="22"/>
      <c r="Q247" s="22"/>
      <c r="R247" s="15"/>
    </row>
    <row r="248" spans="1:18" ht="29.25" customHeight="1" x14ac:dyDescent="0.2">
      <c r="A248" s="32"/>
      <c r="B248" s="63" t="s">
        <v>135</v>
      </c>
      <c r="C248" s="49" t="s">
        <v>2</v>
      </c>
      <c r="D248" s="44">
        <v>2490.0100000000002</v>
      </c>
      <c r="E248" s="45"/>
      <c r="F248" s="45"/>
      <c r="G248" s="45">
        <v>2490.0100000000002</v>
      </c>
      <c r="H248" s="45"/>
      <c r="I248" s="22"/>
      <c r="J248" s="22"/>
      <c r="K248" s="22"/>
      <c r="L248" s="22"/>
      <c r="M248" s="22"/>
      <c r="N248" s="22"/>
      <c r="O248" s="22"/>
      <c r="P248" s="22"/>
      <c r="Q248" s="22"/>
      <c r="R248" s="15"/>
    </row>
    <row r="249" spans="1:18" ht="14.25" customHeight="1" x14ac:dyDescent="0.2">
      <c r="A249" s="32"/>
      <c r="B249" s="96" t="s">
        <v>105</v>
      </c>
      <c r="C249" s="48" t="s">
        <v>1</v>
      </c>
      <c r="D249" s="45">
        <v>0</v>
      </c>
      <c r="E249" s="45"/>
      <c r="F249" s="45"/>
      <c r="G249" s="45"/>
      <c r="H249" s="45"/>
      <c r="I249" s="22"/>
      <c r="J249" s="22"/>
      <c r="K249" s="22"/>
      <c r="L249" s="22"/>
      <c r="M249" s="22"/>
      <c r="N249" s="22"/>
      <c r="O249" s="22"/>
      <c r="P249" s="22"/>
      <c r="Q249" s="22"/>
      <c r="R249" s="15"/>
    </row>
    <row r="250" spans="1:18" ht="14.25" customHeight="1" x14ac:dyDescent="0.2">
      <c r="A250" s="32"/>
      <c r="B250" s="97"/>
      <c r="C250" s="49" t="s">
        <v>2</v>
      </c>
      <c r="D250" s="45">
        <v>0</v>
      </c>
      <c r="E250" s="45"/>
      <c r="F250" s="45"/>
      <c r="G250" s="45"/>
      <c r="H250" s="45"/>
      <c r="I250" s="22"/>
      <c r="J250" s="22"/>
      <c r="K250" s="22"/>
      <c r="L250" s="22"/>
      <c r="M250" s="22"/>
      <c r="N250" s="22"/>
      <c r="O250" s="22"/>
      <c r="P250" s="22"/>
      <c r="Q250" s="22"/>
      <c r="R250" s="15"/>
    </row>
    <row r="251" spans="1:18" ht="14.25" customHeight="1" x14ac:dyDescent="0.2">
      <c r="A251" s="32"/>
      <c r="B251" s="97"/>
      <c r="C251" s="49" t="s">
        <v>3</v>
      </c>
      <c r="D251" s="45">
        <v>0</v>
      </c>
      <c r="E251" s="45"/>
      <c r="F251" s="45"/>
      <c r="G251" s="45"/>
      <c r="H251" s="45"/>
      <c r="I251" s="22"/>
      <c r="J251" s="22"/>
      <c r="K251" s="22"/>
      <c r="L251" s="22"/>
      <c r="M251" s="22"/>
      <c r="N251" s="22"/>
      <c r="O251" s="22"/>
      <c r="P251" s="22"/>
      <c r="Q251" s="22"/>
      <c r="R251" s="15"/>
    </row>
    <row r="252" spans="1:18" ht="14.25" customHeight="1" x14ac:dyDescent="0.2">
      <c r="A252" s="32"/>
      <c r="B252" s="97"/>
      <c r="C252" s="49" t="s">
        <v>4</v>
      </c>
      <c r="D252" s="45">
        <v>0</v>
      </c>
      <c r="E252" s="45"/>
      <c r="F252" s="45"/>
      <c r="G252" s="45"/>
      <c r="H252" s="45"/>
      <c r="I252" s="22"/>
      <c r="J252" s="22"/>
      <c r="K252" s="22"/>
      <c r="L252" s="22"/>
      <c r="M252" s="22"/>
      <c r="N252" s="22"/>
      <c r="O252" s="22"/>
      <c r="P252" s="22"/>
      <c r="Q252" s="22"/>
      <c r="R252" s="15"/>
    </row>
    <row r="253" spans="1:18" ht="14.25" customHeight="1" x14ac:dyDescent="0.2">
      <c r="A253" s="32"/>
      <c r="B253" s="96" t="s">
        <v>125</v>
      </c>
      <c r="C253" s="48" t="s">
        <v>1</v>
      </c>
      <c r="D253" s="44" t="e">
        <f>SUM(#REF!+E253+F253+G253+H253+#REF!)</f>
        <v>#REF!</v>
      </c>
      <c r="E253" s="44">
        <v>324.30900000000003</v>
      </c>
      <c r="F253" s="44">
        <v>437.81</v>
      </c>
      <c r="G253" s="44">
        <v>618.65899999999999</v>
      </c>
      <c r="H253" s="44">
        <v>528.03599999999994</v>
      </c>
      <c r="I253" s="22"/>
      <c r="J253" s="22"/>
      <c r="K253" s="22"/>
      <c r="L253" s="22"/>
      <c r="M253" s="22"/>
      <c r="N253" s="22"/>
      <c r="O253" s="22"/>
      <c r="P253" s="22"/>
      <c r="Q253" s="22"/>
      <c r="R253" s="15"/>
    </row>
    <row r="254" spans="1:18" ht="14.25" customHeight="1" x14ac:dyDescent="0.2">
      <c r="A254" s="32"/>
      <c r="B254" s="97"/>
      <c r="C254" s="49" t="s">
        <v>2</v>
      </c>
      <c r="D254" s="45"/>
      <c r="E254" s="45"/>
      <c r="F254" s="45"/>
      <c r="G254" s="45"/>
      <c r="H254" s="45"/>
      <c r="I254" s="22"/>
      <c r="J254" s="22"/>
      <c r="K254" s="22"/>
      <c r="L254" s="22"/>
      <c r="M254" s="22"/>
      <c r="N254" s="22"/>
      <c r="O254" s="22"/>
      <c r="P254" s="22"/>
      <c r="Q254" s="22"/>
      <c r="R254" s="15"/>
    </row>
    <row r="255" spans="1:18" ht="14.25" customHeight="1" x14ac:dyDescent="0.2">
      <c r="A255" s="32"/>
      <c r="B255" s="97"/>
      <c r="C255" s="49" t="s">
        <v>3</v>
      </c>
      <c r="D255" s="45" t="e">
        <f>SUM(+E255+F255+G255+H255+#REF!)</f>
        <v>#REF!</v>
      </c>
      <c r="E255" s="45">
        <v>324.30900000000003</v>
      </c>
      <c r="F255" s="45">
        <v>437.81</v>
      </c>
      <c r="G255" s="45">
        <v>618.65899999999999</v>
      </c>
      <c r="H255" s="45">
        <v>528.03599999999994</v>
      </c>
      <c r="I255" s="22"/>
      <c r="J255" s="22"/>
      <c r="K255" s="22"/>
      <c r="L255" s="22"/>
      <c r="M255" s="22"/>
      <c r="N255" s="22"/>
      <c r="O255" s="22"/>
      <c r="P255" s="22"/>
      <c r="Q255" s="22"/>
      <c r="R255" s="15"/>
    </row>
    <row r="256" spans="1:18" ht="14.25" customHeight="1" x14ac:dyDescent="0.2">
      <c r="A256" s="32"/>
      <c r="B256" s="105"/>
      <c r="C256" s="49" t="s">
        <v>4</v>
      </c>
      <c r="D256" s="45"/>
      <c r="E256" s="45"/>
      <c r="F256" s="45"/>
      <c r="G256" s="45"/>
      <c r="H256" s="45"/>
      <c r="I256" s="22"/>
      <c r="J256" s="22"/>
      <c r="K256" s="22"/>
      <c r="L256" s="22"/>
      <c r="M256" s="22"/>
      <c r="N256" s="22"/>
      <c r="O256" s="22"/>
      <c r="P256" s="22"/>
      <c r="Q256" s="22"/>
      <c r="R256" s="15"/>
    </row>
    <row r="257" spans="1:18" ht="14.25" customHeight="1" x14ac:dyDescent="0.2">
      <c r="A257" s="32"/>
      <c r="B257" s="98" t="s">
        <v>71</v>
      </c>
      <c r="C257" s="48" t="s">
        <v>1</v>
      </c>
      <c r="D257" s="44" t="e">
        <f>#REF!+E257+F257+G257+H257+#REF!+#REF!+#REF!++#REF!+#REF!+#REF!</f>
        <v>#REF!</v>
      </c>
      <c r="E257" s="44">
        <f>E258+E259+E260</f>
        <v>2704.0220000000004</v>
      </c>
      <c r="F257" s="44">
        <f>F258+F259+F260</f>
        <v>3792.7089999999998</v>
      </c>
      <c r="G257" s="44">
        <v>3108.66</v>
      </c>
      <c r="H257" s="44">
        <v>528.04</v>
      </c>
      <c r="I257" s="22"/>
      <c r="J257" s="22"/>
      <c r="K257" s="22"/>
      <c r="L257" s="22"/>
      <c r="M257" s="22"/>
      <c r="N257" s="22"/>
      <c r="O257" s="22"/>
      <c r="P257" s="22"/>
      <c r="Q257" s="22"/>
      <c r="R257" s="15"/>
    </row>
    <row r="258" spans="1:18" ht="14.25" customHeight="1" x14ac:dyDescent="0.2">
      <c r="A258" s="32"/>
      <c r="B258" s="99"/>
      <c r="C258" s="48" t="s">
        <v>2</v>
      </c>
      <c r="D258" s="45" t="e">
        <f>#REF!+E258+F258+G258+H258+#REF!+#REF!+#REF!++#REF!+#REF!+#REF!</f>
        <v>#REF!</v>
      </c>
      <c r="E258" s="45">
        <f>E235+E239+E243+E250</f>
        <v>2379.7130000000002</v>
      </c>
      <c r="F258" s="45">
        <f>F235+F239+F243+F250</f>
        <v>3354.8989999999999</v>
      </c>
      <c r="G258" s="45">
        <v>2490.0100000000002</v>
      </c>
      <c r="H258" s="45">
        <f t="shared" ref="H258" si="66">H235+H239+H243+H250</f>
        <v>0</v>
      </c>
      <c r="I258" s="22"/>
      <c r="J258" s="22"/>
      <c r="K258" s="22"/>
      <c r="L258" s="22"/>
      <c r="M258" s="22"/>
      <c r="N258" s="22"/>
      <c r="O258" s="22"/>
      <c r="P258" s="22"/>
      <c r="Q258" s="22"/>
      <c r="R258" s="15"/>
    </row>
    <row r="259" spans="1:18" ht="14.25" customHeight="1" x14ac:dyDescent="0.2">
      <c r="A259" s="32"/>
      <c r="B259" s="99"/>
      <c r="C259" s="48" t="s">
        <v>3</v>
      </c>
      <c r="D259" s="45" t="e">
        <f>#REF!+E259+F259+G259+H259+#REF!+#REF!+#REF!++#REF!+#REF!+#REF!</f>
        <v>#REF!</v>
      </c>
      <c r="E259" s="45">
        <f>E255</f>
        <v>324.30900000000003</v>
      </c>
      <c r="F259" s="45">
        <v>437.81</v>
      </c>
      <c r="G259" s="45">
        <v>618.65899999999999</v>
      </c>
      <c r="H259" s="45">
        <v>528.04</v>
      </c>
      <c r="I259" s="22"/>
      <c r="J259" s="22"/>
      <c r="K259" s="22"/>
      <c r="L259" s="22"/>
      <c r="M259" s="22"/>
      <c r="N259" s="22"/>
      <c r="O259" s="22"/>
      <c r="P259" s="22"/>
      <c r="Q259" s="22"/>
      <c r="R259" s="15"/>
    </row>
    <row r="260" spans="1:18" ht="14.25" customHeight="1" x14ac:dyDescent="0.2">
      <c r="A260" s="32"/>
      <c r="B260" s="100"/>
      <c r="C260" s="48" t="s">
        <v>4</v>
      </c>
      <c r="D260" s="45" t="e">
        <f>#REF!+E260+F260+G260+H260+#REF!+#REF!+#REF!++#REF!+#REF!+#REF!</f>
        <v>#REF!</v>
      </c>
      <c r="E260" s="45">
        <v>0</v>
      </c>
      <c r="F260" s="45">
        <v>0</v>
      </c>
      <c r="G260" s="45">
        <v>0</v>
      </c>
      <c r="H260" s="45">
        <v>0</v>
      </c>
      <c r="I260" s="22"/>
      <c r="J260" s="22"/>
      <c r="K260" s="22"/>
      <c r="L260" s="22"/>
      <c r="M260" s="22"/>
      <c r="N260" s="22"/>
      <c r="O260" s="22"/>
      <c r="P260" s="22"/>
      <c r="Q260" s="22"/>
      <c r="R260" s="15"/>
    </row>
    <row r="261" spans="1:18" ht="34.5" customHeight="1" x14ac:dyDescent="0.2">
      <c r="A261" s="32"/>
      <c r="B261" s="67" t="s">
        <v>137</v>
      </c>
      <c r="C261" s="48"/>
      <c r="D261" s="44">
        <v>7692.7759999999998</v>
      </c>
      <c r="E261" s="45"/>
      <c r="F261" s="45"/>
      <c r="G261" s="45"/>
      <c r="H261" s="45">
        <v>7692.7759999999998</v>
      </c>
      <c r="I261" s="22"/>
      <c r="J261" s="22"/>
      <c r="K261" s="22"/>
      <c r="L261" s="22"/>
      <c r="M261" s="22"/>
      <c r="N261" s="22"/>
      <c r="O261" s="22"/>
      <c r="P261" s="22"/>
      <c r="Q261" s="22"/>
      <c r="R261" s="15"/>
    </row>
    <row r="262" spans="1:18" ht="34.5" customHeight="1" x14ac:dyDescent="0.2">
      <c r="A262" s="32"/>
      <c r="B262" s="70" t="s">
        <v>132</v>
      </c>
      <c r="C262" s="48" t="s">
        <v>3</v>
      </c>
      <c r="D262" s="44">
        <v>129.37200000000001</v>
      </c>
      <c r="E262" s="45"/>
      <c r="F262" s="45">
        <v>99.372</v>
      </c>
      <c r="G262" s="45"/>
      <c r="H262" s="45">
        <v>30</v>
      </c>
      <c r="I262" s="22"/>
      <c r="J262" s="22"/>
      <c r="K262" s="22"/>
      <c r="L262" s="22"/>
      <c r="M262" s="22"/>
      <c r="N262" s="22"/>
      <c r="O262" s="22"/>
      <c r="P262" s="22"/>
      <c r="Q262" s="22"/>
      <c r="R262" s="15"/>
    </row>
    <row r="263" spans="1:18" ht="21.75" customHeight="1" x14ac:dyDescent="0.2">
      <c r="A263" s="32"/>
      <c r="B263" s="85" t="s">
        <v>70</v>
      </c>
      <c r="C263" s="48" t="s">
        <v>1</v>
      </c>
      <c r="D263" s="46" t="e">
        <f>#REF!+E263+F263+G263+H263+#REF!+#REF!+#REF!+#REF!+#REF!+#REF!</f>
        <v>#REF!</v>
      </c>
      <c r="E263" s="46">
        <f>E84+E140+E150+E200+E229+E257</f>
        <v>15880.187580000002</v>
      </c>
      <c r="F263" s="46">
        <v>20445.3</v>
      </c>
      <c r="G263" s="46">
        <v>25987.9</v>
      </c>
      <c r="H263" s="46">
        <f>H262+H261+H257+H229++H140+H84</f>
        <v>28434.700999999997</v>
      </c>
      <c r="I263" s="22"/>
      <c r="J263" s="22"/>
      <c r="K263" s="22"/>
      <c r="L263" s="22"/>
      <c r="M263" s="22"/>
      <c r="N263" s="22"/>
      <c r="O263" s="22"/>
      <c r="P263" s="22"/>
      <c r="Q263" s="22"/>
      <c r="R263" s="15"/>
    </row>
    <row r="264" spans="1:18" ht="20.25" customHeight="1" x14ac:dyDescent="0.2">
      <c r="A264" s="32"/>
      <c r="B264" s="85"/>
      <c r="C264" s="48" t="s">
        <v>2</v>
      </c>
      <c r="D264" s="50" t="e">
        <f>SUM(#REF!+E264+F264+G264+H264+#REF!+#REF!)</f>
        <v>#REF!</v>
      </c>
      <c r="E264" s="50">
        <f>E85+E141+E151+E201+E230+E258</f>
        <v>2379.7130000000002</v>
      </c>
      <c r="F264" s="50">
        <f>F258+F141+F85</f>
        <v>3354.8989999999999</v>
      </c>
      <c r="G264" s="50">
        <v>2490.0100000000002</v>
      </c>
      <c r="H264" s="50">
        <v>0</v>
      </c>
      <c r="I264" s="22"/>
      <c r="J264" s="22"/>
      <c r="K264" s="22"/>
      <c r="L264" s="22"/>
      <c r="M264" s="22"/>
      <c r="N264" s="22"/>
      <c r="O264" s="22"/>
      <c r="P264" s="22"/>
      <c r="Q264" s="22"/>
      <c r="R264" s="15"/>
    </row>
    <row r="265" spans="1:18" ht="22.5" customHeight="1" x14ac:dyDescent="0.2">
      <c r="A265" s="32"/>
      <c r="B265" s="85"/>
      <c r="C265" s="48" t="s">
        <v>3</v>
      </c>
      <c r="D265" s="50" t="e">
        <f>#REF!+E265+F265+G265+H265+#REF!+#REF!+#REF!+#REF!+#REF!+#REF!</f>
        <v>#REF!</v>
      </c>
      <c r="E265" s="50">
        <f>E86+E142+E152+E202+E231+E259</f>
        <v>13500.47458</v>
      </c>
      <c r="F265" s="50">
        <v>17090.400000000001</v>
      </c>
      <c r="G265" s="50">
        <v>23497.9</v>
      </c>
      <c r="H265" s="50">
        <v>28434.7</v>
      </c>
      <c r="I265" s="22"/>
      <c r="J265" s="22"/>
      <c r="K265" s="22"/>
      <c r="L265" s="22"/>
      <c r="M265" s="22"/>
      <c r="N265" s="22"/>
      <c r="O265" s="22"/>
      <c r="P265" s="22"/>
      <c r="Q265" s="22"/>
      <c r="R265" s="15"/>
    </row>
    <row r="266" spans="1:18" ht="18.75" customHeight="1" x14ac:dyDescent="0.2">
      <c r="A266" s="32"/>
      <c r="B266" s="85"/>
      <c r="C266" s="48" t="s">
        <v>4</v>
      </c>
      <c r="D266" s="45">
        <v>0</v>
      </c>
      <c r="E266" s="45">
        <v>0</v>
      </c>
      <c r="F266" s="45">
        <v>0</v>
      </c>
      <c r="G266" s="45">
        <v>0</v>
      </c>
      <c r="H266" s="45">
        <v>0</v>
      </c>
      <c r="I266" s="22"/>
      <c r="J266" s="22"/>
      <c r="K266" s="22"/>
      <c r="L266" s="22"/>
      <c r="M266" s="22"/>
      <c r="N266" s="22"/>
      <c r="O266" s="22"/>
      <c r="P266" s="22"/>
      <c r="Q266" s="22"/>
      <c r="R266" s="15"/>
    </row>
    <row r="267" spans="1:18" x14ac:dyDescent="0.2">
      <c r="A267" s="62"/>
      <c r="B267" s="16"/>
      <c r="C267" s="17"/>
      <c r="D267" s="17"/>
      <c r="E267" s="75"/>
      <c r="F267" s="75"/>
      <c r="G267" s="75"/>
      <c r="H267" s="75"/>
    </row>
    <row r="268" spans="1:18" x14ac:dyDescent="0.2">
      <c r="A268" s="62"/>
      <c r="B268" s="16"/>
      <c r="C268" s="17"/>
      <c r="D268" s="17"/>
      <c r="E268" s="75"/>
      <c r="F268" s="75"/>
      <c r="G268" s="75"/>
      <c r="H268" s="75"/>
    </row>
    <row r="269" spans="1:18" x14ac:dyDescent="0.2">
      <c r="A269" s="62"/>
      <c r="B269" s="16"/>
      <c r="C269" s="17"/>
      <c r="D269" s="17"/>
      <c r="E269" s="75"/>
      <c r="F269" s="75"/>
      <c r="G269" s="75"/>
      <c r="H269" s="75"/>
    </row>
    <row r="270" spans="1:18" x14ac:dyDescent="0.2">
      <c r="A270" s="62"/>
      <c r="B270" s="16"/>
      <c r="C270" s="17"/>
      <c r="D270" s="17"/>
      <c r="E270" s="75"/>
      <c r="F270" s="75"/>
      <c r="G270" s="75"/>
      <c r="H270" s="75"/>
    </row>
    <row r="271" spans="1:18" x14ac:dyDescent="0.2">
      <c r="A271" s="62"/>
      <c r="B271" s="16"/>
      <c r="C271" s="17"/>
      <c r="D271" s="17"/>
      <c r="E271" s="75"/>
      <c r="F271" s="75"/>
      <c r="G271" s="75"/>
      <c r="H271" s="75"/>
    </row>
    <row r="272" spans="1:18" x14ac:dyDescent="0.2">
      <c r="A272" s="62"/>
      <c r="B272" s="16"/>
      <c r="C272" s="17"/>
      <c r="D272" s="17"/>
      <c r="E272" s="75"/>
      <c r="F272" s="75"/>
      <c r="G272" s="75"/>
      <c r="H272" s="75"/>
    </row>
    <row r="273" spans="1:8" x14ac:dyDescent="0.2">
      <c r="A273" s="62"/>
      <c r="B273" s="16"/>
      <c r="C273" s="17"/>
      <c r="D273" s="17"/>
      <c r="E273" s="75"/>
      <c r="F273" s="75"/>
      <c r="G273" s="75"/>
      <c r="H273" s="75"/>
    </row>
    <row r="274" spans="1:8" x14ac:dyDescent="0.2">
      <c r="A274" s="62"/>
      <c r="B274" s="16"/>
      <c r="C274" s="17"/>
      <c r="D274" s="17"/>
      <c r="E274" s="75"/>
      <c r="F274" s="75"/>
      <c r="G274" s="75"/>
      <c r="H274" s="75"/>
    </row>
    <row r="275" spans="1:8" x14ac:dyDescent="0.2">
      <c r="A275" s="62"/>
      <c r="B275" s="16"/>
      <c r="C275" s="17"/>
      <c r="D275" s="17"/>
      <c r="E275" s="75"/>
      <c r="F275" s="75"/>
      <c r="G275" s="75"/>
      <c r="H275" s="75"/>
    </row>
    <row r="276" spans="1:8" x14ac:dyDescent="0.2">
      <c r="A276" s="62"/>
      <c r="B276" s="16"/>
      <c r="C276" s="17"/>
      <c r="D276" s="17"/>
      <c r="E276" s="75"/>
      <c r="F276" s="75"/>
      <c r="G276" s="75"/>
      <c r="H276" s="75"/>
    </row>
    <row r="277" spans="1:8" x14ac:dyDescent="0.2">
      <c r="A277" s="62"/>
      <c r="B277" s="16"/>
      <c r="C277" s="17"/>
      <c r="D277" s="17"/>
      <c r="E277" s="75"/>
      <c r="F277" s="75"/>
      <c r="G277" s="75"/>
      <c r="H277" s="75"/>
    </row>
    <row r="278" spans="1:8" x14ac:dyDescent="0.2">
      <c r="A278" s="62"/>
      <c r="B278" s="16"/>
      <c r="C278" s="17"/>
      <c r="D278" s="17"/>
      <c r="E278" s="75"/>
      <c r="F278" s="75"/>
      <c r="G278" s="75"/>
      <c r="H278" s="75"/>
    </row>
    <row r="279" spans="1:8" x14ac:dyDescent="0.2">
      <c r="A279" s="62"/>
      <c r="B279" s="16"/>
      <c r="C279" s="17"/>
      <c r="D279" s="17"/>
      <c r="E279" s="75"/>
      <c r="F279" s="75"/>
      <c r="G279" s="75"/>
      <c r="H279" s="75"/>
    </row>
    <row r="280" spans="1:8" x14ac:dyDescent="0.2">
      <c r="A280" s="62"/>
      <c r="B280" s="16"/>
      <c r="C280" s="17"/>
      <c r="D280" s="17"/>
      <c r="E280" s="75"/>
      <c r="F280" s="75"/>
      <c r="G280" s="75"/>
      <c r="H280" s="75"/>
    </row>
    <row r="281" spans="1:8" x14ac:dyDescent="0.2">
      <c r="A281" s="62"/>
      <c r="B281" s="16"/>
      <c r="C281" s="17"/>
      <c r="D281" s="17"/>
      <c r="E281" s="75"/>
      <c r="F281" s="75"/>
      <c r="G281" s="75"/>
      <c r="H281" s="75"/>
    </row>
    <row r="282" spans="1:8" x14ac:dyDescent="0.2">
      <c r="A282" s="62"/>
      <c r="B282" s="16"/>
      <c r="C282" s="17"/>
      <c r="D282" s="17"/>
      <c r="E282" s="75"/>
      <c r="F282" s="75"/>
      <c r="G282" s="75"/>
      <c r="H282" s="75"/>
    </row>
    <row r="283" spans="1:8" x14ac:dyDescent="0.2">
      <c r="A283" s="62"/>
      <c r="B283" s="16"/>
      <c r="C283" s="17"/>
      <c r="D283" s="17"/>
      <c r="E283" s="75"/>
      <c r="F283" s="75"/>
      <c r="G283" s="75"/>
      <c r="H283" s="75"/>
    </row>
    <row r="284" spans="1:8" x14ac:dyDescent="0.2">
      <c r="A284" s="62"/>
      <c r="B284" s="16"/>
      <c r="C284" s="17"/>
      <c r="D284" s="17"/>
      <c r="E284" s="75"/>
      <c r="F284" s="75"/>
      <c r="G284" s="75"/>
      <c r="H284" s="75"/>
    </row>
    <row r="285" spans="1:8" x14ac:dyDescent="0.2">
      <c r="A285" s="62"/>
      <c r="B285" s="16"/>
      <c r="C285" s="17"/>
      <c r="D285" s="17"/>
      <c r="E285" s="75"/>
      <c r="F285" s="75"/>
      <c r="G285" s="75"/>
      <c r="H285" s="75"/>
    </row>
    <row r="286" spans="1:8" x14ac:dyDescent="0.2">
      <c r="A286" s="62"/>
      <c r="B286" s="16"/>
      <c r="C286" s="17"/>
      <c r="D286" s="17"/>
      <c r="E286" s="75"/>
      <c r="F286" s="75"/>
      <c r="G286" s="75"/>
      <c r="H286" s="75"/>
    </row>
    <row r="287" spans="1:8" x14ac:dyDescent="0.2">
      <c r="A287" s="62"/>
      <c r="B287" s="16"/>
      <c r="C287" s="17"/>
      <c r="D287" s="17"/>
      <c r="E287" s="75"/>
      <c r="F287" s="75"/>
      <c r="G287" s="75"/>
      <c r="H287" s="75"/>
    </row>
    <row r="288" spans="1:8" x14ac:dyDescent="0.2">
      <c r="A288" s="62"/>
      <c r="B288" s="16"/>
      <c r="C288" s="17"/>
      <c r="D288" s="17"/>
      <c r="E288" s="75"/>
      <c r="F288" s="75"/>
      <c r="G288" s="75"/>
      <c r="H288" s="75"/>
    </row>
    <row r="289" spans="1:8" x14ac:dyDescent="0.2">
      <c r="A289" s="62"/>
      <c r="B289" s="16"/>
      <c r="C289" s="17"/>
      <c r="D289" s="17"/>
      <c r="E289" s="75"/>
      <c r="F289" s="75"/>
      <c r="G289" s="75"/>
      <c r="H289" s="75"/>
    </row>
    <row r="290" spans="1:8" x14ac:dyDescent="0.2">
      <c r="A290" s="62"/>
      <c r="B290" s="16"/>
      <c r="C290" s="17"/>
      <c r="D290" s="17"/>
      <c r="E290" s="75"/>
      <c r="F290" s="75"/>
      <c r="G290" s="75"/>
      <c r="H290" s="75"/>
    </row>
    <row r="291" spans="1:8" x14ac:dyDescent="0.2">
      <c r="A291" s="62"/>
      <c r="B291" s="16"/>
      <c r="C291" s="17"/>
      <c r="D291" s="17"/>
      <c r="E291" s="75"/>
      <c r="F291" s="75"/>
      <c r="G291" s="75"/>
      <c r="H291" s="75"/>
    </row>
    <row r="292" spans="1:8" x14ac:dyDescent="0.2">
      <c r="A292" s="62"/>
      <c r="B292" s="16"/>
      <c r="C292" s="17"/>
      <c r="D292" s="17"/>
      <c r="E292" s="75"/>
      <c r="F292" s="75"/>
      <c r="G292" s="75"/>
      <c r="H292" s="75"/>
    </row>
    <row r="293" spans="1:8" x14ac:dyDescent="0.2">
      <c r="A293" s="62"/>
      <c r="B293" s="16"/>
      <c r="C293" s="17"/>
      <c r="D293" s="17"/>
      <c r="E293" s="75"/>
      <c r="F293" s="75"/>
      <c r="G293" s="75"/>
      <c r="H293" s="75"/>
    </row>
    <row r="294" spans="1:8" x14ac:dyDescent="0.2">
      <c r="A294" s="62"/>
      <c r="B294" s="16"/>
      <c r="C294" s="17"/>
      <c r="D294" s="17"/>
      <c r="E294" s="75"/>
      <c r="F294" s="75"/>
      <c r="G294" s="75"/>
      <c r="H294" s="75"/>
    </row>
    <row r="295" spans="1:8" x14ac:dyDescent="0.2">
      <c r="A295" s="62"/>
      <c r="B295" s="16"/>
      <c r="C295" s="17"/>
      <c r="D295" s="17"/>
      <c r="E295" s="75"/>
      <c r="F295" s="75"/>
      <c r="G295" s="75"/>
      <c r="H295" s="75"/>
    </row>
    <row r="296" spans="1:8" x14ac:dyDescent="0.2">
      <c r="A296" s="62"/>
      <c r="B296" s="16"/>
      <c r="C296" s="17"/>
      <c r="D296" s="17"/>
      <c r="E296" s="75"/>
      <c r="F296" s="75"/>
      <c r="G296" s="75"/>
      <c r="H296" s="75"/>
    </row>
    <row r="297" spans="1:8" x14ac:dyDescent="0.2">
      <c r="A297" s="62"/>
      <c r="B297" s="16"/>
      <c r="C297" s="17"/>
      <c r="D297" s="17"/>
      <c r="E297" s="75"/>
      <c r="F297" s="75"/>
      <c r="G297" s="75"/>
      <c r="H297" s="75"/>
    </row>
    <row r="298" spans="1:8" x14ac:dyDescent="0.2">
      <c r="A298" s="62"/>
      <c r="B298" s="16"/>
      <c r="C298" s="17"/>
      <c r="D298" s="17"/>
      <c r="E298" s="75"/>
      <c r="F298" s="75"/>
      <c r="G298" s="75"/>
      <c r="H298" s="75"/>
    </row>
    <row r="299" spans="1:8" x14ac:dyDescent="0.2">
      <c r="A299" s="62"/>
      <c r="B299" s="16"/>
      <c r="C299" s="17"/>
      <c r="D299" s="17"/>
      <c r="E299" s="75"/>
      <c r="F299" s="75"/>
      <c r="G299" s="75"/>
      <c r="H299" s="75"/>
    </row>
    <row r="300" spans="1:8" x14ac:dyDescent="0.2">
      <c r="A300" s="62"/>
      <c r="B300" s="16"/>
      <c r="C300" s="17"/>
      <c r="D300" s="17"/>
      <c r="E300" s="75"/>
      <c r="F300" s="75"/>
      <c r="G300" s="75"/>
      <c r="H300" s="75"/>
    </row>
    <row r="301" spans="1:8" x14ac:dyDescent="0.2">
      <c r="A301" s="62"/>
      <c r="B301" s="16"/>
      <c r="C301" s="17"/>
      <c r="D301" s="17"/>
      <c r="E301" s="75"/>
      <c r="F301" s="75"/>
      <c r="G301" s="75"/>
      <c r="H301" s="75"/>
    </row>
    <row r="302" spans="1:8" x14ac:dyDescent="0.2">
      <c r="A302" s="62"/>
      <c r="B302" s="16"/>
      <c r="C302" s="17"/>
      <c r="D302" s="17"/>
      <c r="E302" s="75"/>
      <c r="F302" s="75"/>
      <c r="G302" s="75"/>
      <c r="H302" s="75"/>
    </row>
    <row r="303" spans="1:8" x14ac:dyDescent="0.2">
      <c r="A303" s="62"/>
      <c r="B303" s="16"/>
      <c r="C303" s="17"/>
      <c r="D303" s="17"/>
      <c r="E303" s="75"/>
      <c r="F303" s="75"/>
      <c r="G303" s="75"/>
      <c r="H303" s="75"/>
    </row>
    <row r="304" spans="1:8" x14ac:dyDescent="0.2">
      <c r="A304" s="62"/>
      <c r="B304" s="16"/>
      <c r="C304" s="17"/>
      <c r="D304" s="17"/>
      <c r="E304" s="75"/>
      <c r="F304" s="75"/>
      <c r="G304" s="75"/>
      <c r="H304" s="75"/>
    </row>
    <row r="305" spans="1:8" x14ac:dyDescent="0.2">
      <c r="A305" s="62"/>
      <c r="B305" s="16"/>
      <c r="C305" s="17"/>
      <c r="D305" s="17"/>
      <c r="E305" s="75"/>
      <c r="F305" s="75"/>
      <c r="G305" s="75"/>
      <c r="H305" s="75"/>
    </row>
    <row r="306" spans="1:8" x14ac:dyDescent="0.2">
      <c r="A306" s="62"/>
      <c r="B306" s="16"/>
      <c r="C306" s="17"/>
      <c r="D306" s="17"/>
      <c r="E306" s="75"/>
      <c r="F306" s="75"/>
      <c r="G306" s="75"/>
      <c r="H306" s="75"/>
    </row>
    <row r="307" spans="1:8" x14ac:dyDescent="0.2">
      <c r="A307" s="62"/>
      <c r="B307" s="16"/>
      <c r="C307" s="17"/>
      <c r="D307" s="17"/>
      <c r="E307" s="75"/>
      <c r="F307" s="75"/>
      <c r="G307" s="75"/>
      <c r="H307" s="75"/>
    </row>
    <row r="308" spans="1:8" x14ac:dyDescent="0.2">
      <c r="A308" s="62"/>
      <c r="B308" s="16"/>
      <c r="C308" s="17"/>
      <c r="D308" s="17"/>
      <c r="E308" s="75"/>
      <c r="F308" s="75"/>
      <c r="G308" s="75"/>
      <c r="H308" s="75"/>
    </row>
    <row r="309" spans="1:8" x14ac:dyDescent="0.2">
      <c r="A309" s="62"/>
      <c r="B309" s="16"/>
      <c r="C309" s="17"/>
      <c r="D309" s="17"/>
      <c r="E309" s="75"/>
      <c r="F309" s="75"/>
      <c r="G309" s="75"/>
      <c r="H309" s="75"/>
    </row>
    <row r="310" spans="1:8" x14ac:dyDescent="0.2">
      <c r="A310" s="62"/>
      <c r="B310" s="16"/>
      <c r="C310" s="17"/>
      <c r="D310" s="17"/>
      <c r="E310" s="75"/>
      <c r="F310" s="75"/>
      <c r="G310" s="75"/>
      <c r="H310" s="75"/>
    </row>
    <row r="311" spans="1:8" x14ac:dyDescent="0.2">
      <c r="A311" s="62"/>
      <c r="B311" s="16"/>
      <c r="C311" s="17"/>
      <c r="D311" s="17"/>
      <c r="E311" s="75"/>
      <c r="F311" s="75"/>
      <c r="G311" s="75"/>
      <c r="H311" s="75"/>
    </row>
    <row r="312" spans="1:8" x14ac:dyDescent="0.2">
      <c r="A312" s="62"/>
      <c r="B312" s="16"/>
      <c r="C312" s="17"/>
      <c r="D312" s="17"/>
      <c r="E312" s="75"/>
      <c r="F312" s="75"/>
      <c r="G312" s="75"/>
      <c r="H312" s="75"/>
    </row>
    <row r="313" spans="1:8" x14ac:dyDescent="0.2">
      <c r="A313" s="62"/>
      <c r="B313" s="16"/>
      <c r="C313" s="17"/>
      <c r="D313" s="17"/>
      <c r="E313" s="75"/>
      <c r="F313" s="75"/>
      <c r="G313" s="75"/>
      <c r="H313" s="75"/>
    </row>
    <row r="314" spans="1:8" x14ac:dyDescent="0.2">
      <c r="A314" s="62"/>
      <c r="B314" s="16"/>
      <c r="C314" s="17"/>
      <c r="D314" s="17"/>
      <c r="E314" s="75"/>
      <c r="F314" s="75"/>
      <c r="G314" s="75"/>
      <c r="H314" s="75"/>
    </row>
    <row r="315" spans="1:8" x14ac:dyDescent="0.2">
      <c r="A315" s="62"/>
      <c r="B315" s="16"/>
      <c r="C315" s="17"/>
      <c r="D315" s="17"/>
      <c r="E315" s="75"/>
      <c r="F315" s="75"/>
      <c r="G315" s="75"/>
      <c r="H315" s="75"/>
    </row>
    <row r="316" spans="1:8" x14ac:dyDescent="0.2">
      <c r="A316" s="62"/>
      <c r="B316" s="16"/>
      <c r="C316" s="17"/>
      <c r="D316" s="17"/>
      <c r="E316" s="75"/>
      <c r="F316" s="75"/>
      <c r="G316" s="75"/>
      <c r="H316" s="75"/>
    </row>
    <row r="317" spans="1:8" x14ac:dyDescent="0.2">
      <c r="A317" s="62"/>
      <c r="B317" s="16"/>
      <c r="C317" s="17"/>
      <c r="D317" s="17"/>
      <c r="E317" s="75"/>
      <c r="F317" s="75"/>
      <c r="G317" s="75"/>
      <c r="H317" s="75"/>
    </row>
    <row r="318" spans="1:8" x14ac:dyDescent="0.2">
      <c r="A318" s="62"/>
      <c r="B318" s="16"/>
      <c r="C318" s="17"/>
      <c r="D318" s="17"/>
      <c r="E318" s="75"/>
      <c r="F318" s="75"/>
      <c r="G318" s="75"/>
      <c r="H318" s="75"/>
    </row>
    <row r="319" spans="1:8" x14ac:dyDescent="0.2">
      <c r="A319" s="62"/>
      <c r="B319" s="16"/>
      <c r="C319" s="17"/>
      <c r="D319" s="17"/>
      <c r="E319" s="75"/>
      <c r="F319" s="75"/>
      <c r="G319" s="75"/>
      <c r="H319" s="75"/>
    </row>
    <row r="320" spans="1:8" x14ac:dyDescent="0.2">
      <c r="A320" s="62"/>
      <c r="B320" s="16"/>
      <c r="C320" s="17"/>
      <c r="D320" s="17"/>
      <c r="E320" s="75"/>
      <c r="F320" s="75"/>
      <c r="G320" s="75"/>
      <c r="H320" s="75"/>
    </row>
    <row r="321" spans="1:8" x14ac:dyDescent="0.2">
      <c r="A321" s="62"/>
      <c r="B321" s="16"/>
      <c r="C321" s="17"/>
      <c r="D321" s="17"/>
      <c r="E321" s="75"/>
      <c r="F321" s="75"/>
      <c r="G321" s="75"/>
      <c r="H321" s="75"/>
    </row>
    <row r="322" spans="1:8" x14ac:dyDescent="0.2">
      <c r="A322" s="62"/>
      <c r="B322" s="16"/>
      <c r="C322" s="17"/>
      <c r="D322" s="17"/>
      <c r="E322" s="75"/>
      <c r="F322" s="75"/>
      <c r="G322" s="75"/>
      <c r="H322" s="75"/>
    </row>
    <row r="323" spans="1:8" x14ac:dyDescent="0.2">
      <c r="A323" s="62"/>
      <c r="B323" s="16"/>
      <c r="C323" s="17"/>
      <c r="D323" s="17"/>
      <c r="E323" s="75"/>
      <c r="F323" s="75"/>
      <c r="G323" s="75"/>
      <c r="H323" s="75"/>
    </row>
    <row r="324" spans="1:8" x14ac:dyDescent="0.2">
      <c r="A324" s="62"/>
      <c r="B324" s="16"/>
      <c r="C324" s="17"/>
      <c r="D324" s="17"/>
      <c r="E324" s="75"/>
      <c r="F324" s="75"/>
      <c r="G324" s="75"/>
      <c r="H324" s="75"/>
    </row>
    <row r="325" spans="1:8" x14ac:dyDescent="0.2">
      <c r="A325" s="62"/>
      <c r="B325" s="16"/>
      <c r="C325" s="17"/>
      <c r="D325" s="17"/>
      <c r="E325" s="75"/>
      <c r="F325" s="75"/>
      <c r="G325" s="75"/>
      <c r="H325" s="75"/>
    </row>
    <row r="326" spans="1:8" x14ac:dyDescent="0.2">
      <c r="A326" s="62"/>
      <c r="B326" s="16"/>
      <c r="C326" s="17"/>
      <c r="D326" s="17"/>
      <c r="E326" s="75"/>
      <c r="F326" s="75"/>
      <c r="G326" s="75"/>
      <c r="H326" s="75"/>
    </row>
    <row r="327" spans="1:8" x14ac:dyDescent="0.2">
      <c r="A327" s="62"/>
      <c r="B327" s="16"/>
      <c r="C327" s="17"/>
      <c r="D327" s="17"/>
      <c r="E327" s="75"/>
      <c r="F327" s="75"/>
      <c r="G327" s="75"/>
      <c r="H327" s="75"/>
    </row>
    <row r="328" spans="1:8" x14ac:dyDescent="0.2">
      <c r="A328" s="62"/>
      <c r="B328" s="16"/>
      <c r="C328" s="17"/>
      <c r="D328" s="17"/>
      <c r="E328" s="75"/>
      <c r="F328" s="75"/>
      <c r="G328" s="75"/>
      <c r="H328" s="75"/>
    </row>
    <row r="329" spans="1:8" x14ac:dyDescent="0.2">
      <c r="A329" s="62"/>
      <c r="B329" s="16"/>
      <c r="C329" s="17"/>
      <c r="D329" s="17"/>
      <c r="E329" s="75"/>
      <c r="F329" s="75"/>
      <c r="G329" s="75"/>
      <c r="H329" s="75"/>
    </row>
    <row r="330" spans="1:8" x14ac:dyDescent="0.2">
      <c r="A330" s="62"/>
      <c r="B330" s="16"/>
      <c r="C330" s="17"/>
      <c r="D330" s="17"/>
      <c r="E330" s="75"/>
      <c r="F330" s="75"/>
      <c r="G330" s="75"/>
      <c r="H330" s="75"/>
    </row>
    <row r="331" spans="1:8" x14ac:dyDescent="0.2">
      <c r="A331" s="62"/>
      <c r="B331" s="16"/>
      <c r="C331" s="17"/>
      <c r="D331" s="17"/>
      <c r="E331" s="75"/>
      <c r="F331" s="75"/>
      <c r="G331" s="75"/>
      <c r="H331" s="75"/>
    </row>
    <row r="332" spans="1:8" x14ac:dyDescent="0.2">
      <c r="A332" s="62"/>
      <c r="B332" s="16"/>
      <c r="C332" s="17"/>
      <c r="D332" s="17"/>
      <c r="E332" s="75"/>
      <c r="F332" s="75"/>
      <c r="G332" s="75"/>
      <c r="H332" s="75"/>
    </row>
    <row r="333" spans="1:8" x14ac:dyDescent="0.2">
      <c r="A333" s="62"/>
      <c r="B333" s="16"/>
      <c r="C333" s="17"/>
      <c r="D333" s="17"/>
      <c r="E333" s="75"/>
      <c r="F333" s="75"/>
      <c r="G333" s="75"/>
      <c r="H333" s="75"/>
    </row>
    <row r="334" spans="1:8" x14ac:dyDescent="0.2">
      <c r="A334" s="62"/>
      <c r="B334" s="16"/>
      <c r="C334" s="17"/>
      <c r="D334" s="17"/>
      <c r="E334" s="75"/>
      <c r="F334" s="75"/>
      <c r="G334" s="75"/>
      <c r="H334" s="75"/>
    </row>
    <row r="335" spans="1:8" x14ac:dyDescent="0.2">
      <c r="A335" s="62"/>
      <c r="B335" s="16"/>
      <c r="C335" s="17"/>
      <c r="D335" s="17"/>
      <c r="E335" s="75"/>
      <c r="F335" s="75"/>
      <c r="G335" s="75"/>
      <c r="H335" s="75"/>
    </row>
    <row r="336" spans="1:8" x14ac:dyDescent="0.2">
      <c r="A336" s="62"/>
      <c r="B336" s="16"/>
      <c r="C336" s="17"/>
      <c r="D336" s="17"/>
      <c r="E336" s="75"/>
      <c r="F336" s="75"/>
      <c r="G336" s="75"/>
      <c r="H336" s="75"/>
    </row>
    <row r="337" spans="1:8" x14ac:dyDescent="0.2">
      <c r="A337" s="62"/>
      <c r="B337" s="16"/>
      <c r="C337" s="17"/>
      <c r="D337" s="17"/>
      <c r="E337" s="75"/>
      <c r="F337" s="75"/>
      <c r="G337" s="75"/>
      <c r="H337" s="75"/>
    </row>
    <row r="338" spans="1:8" x14ac:dyDescent="0.2">
      <c r="A338" s="62"/>
      <c r="B338" s="16"/>
      <c r="C338" s="17"/>
      <c r="D338" s="17"/>
      <c r="E338" s="75"/>
      <c r="F338" s="75"/>
      <c r="G338" s="75"/>
      <c r="H338" s="75"/>
    </row>
    <row r="339" spans="1:8" x14ac:dyDescent="0.2">
      <c r="A339" s="62"/>
      <c r="B339" s="16"/>
      <c r="C339" s="17"/>
      <c r="D339" s="17"/>
      <c r="E339" s="75"/>
      <c r="F339" s="75"/>
      <c r="G339" s="75"/>
      <c r="H339" s="75"/>
    </row>
    <row r="340" spans="1:8" x14ac:dyDescent="0.2">
      <c r="A340" s="62"/>
      <c r="B340" s="16"/>
      <c r="C340" s="17"/>
      <c r="D340" s="17"/>
      <c r="E340" s="75"/>
      <c r="F340" s="75"/>
      <c r="G340" s="75"/>
      <c r="H340" s="75"/>
    </row>
    <row r="341" spans="1:8" x14ac:dyDescent="0.2">
      <c r="A341" s="62"/>
      <c r="B341" s="16"/>
      <c r="C341" s="17"/>
      <c r="D341" s="17"/>
      <c r="E341" s="75"/>
      <c r="F341" s="75"/>
      <c r="G341" s="75"/>
      <c r="H341" s="75"/>
    </row>
    <row r="342" spans="1:8" x14ac:dyDescent="0.2">
      <c r="A342" s="62"/>
      <c r="B342" s="16"/>
      <c r="C342" s="17"/>
      <c r="D342" s="17"/>
      <c r="E342" s="75"/>
      <c r="F342" s="75"/>
      <c r="G342" s="75"/>
      <c r="H342" s="75"/>
    </row>
    <row r="343" spans="1:8" x14ac:dyDescent="0.2">
      <c r="A343" s="62"/>
      <c r="B343" s="16"/>
      <c r="C343" s="17"/>
      <c r="D343" s="17"/>
      <c r="E343" s="75"/>
      <c r="F343" s="75"/>
      <c r="G343" s="75"/>
      <c r="H343" s="75"/>
    </row>
    <row r="344" spans="1:8" x14ac:dyDescent="0.2">
      <c r="A344" s="62"/>
      <c r="B344" s="16"/>
      <c r="C344" s="17"/>
      <c r="D344" s="17"/>
      <c r="E344" s="75"/>
      <c r="F344" s="75"/>
      <c r="G344" s="75"/>
      <c r="H344" s="75"/>
    </row>
    <row r="345" spans="1:8" x14ac:dyDescent="0.2">
      <c r="A345" s="62"/>
      <c r="B345" s="16"/>
      <c r="C345" s="17"/>
      <c r="D345" s="17"/>
      <c r="E345" s="75"/>
      <c r="F345" s="75"/>
      <c r="G345" s="75"/>
      <c r="H345" s="75"/>
    </row>
    <row r="346" spans="1:8" x14ac:dyDescent="0.2">
      <c r="A346" s="62"/>
      <c r="B346" s="16"/>
      <c r="C346" s="17"/>
      <c r="D346" s="17"/>
      <c r="E346" s="75"/>
      <c r="F346" s="75"/>
      <c r="G346" s="75"/>
      <c r="H346" s="75"/>
    </row>
    <row r="347" spans="1:8" x14ac:dyDescent="0.2">
      <c r="A347" s="62"/>
      <c r="B347" s="16"/>
      <c r="C347" s="17"/>
      <c r="D347" s="17"/>
      <c r="E347" s="75"/>
      <c r="F347" s="75"/>
      <c r="G347" s="75"/>
      <c r="H347" s="75"/>
    </row>
    <row r="348" spans="1:8" x14ac:dyDescent="0.2">
      <c r="A348" s="62"/>
      <c r="B348" s="16"/>
      <c r="C348" s="17"/>
      <c r="D348" s="17"/>
      <c r="E348" s="75"/>
      <c r="F348" s="75"/>
      <c r="G348" s="75"/>
      <c r="H348" s="75"/>
    </row>
    <row r="349" spans="1:8" x14ac:dyDescent="0.2">
      <c r="A349" s="62"/>
      <c r="B349" s="16"/>
      <c r="C349" s="17"/>
      <c r="D349" s="17"/>
      <c r="E349" s="75"/>
      <c r="F349" s="75"/>
      <c r="G349" s="75"/>
      <c r="H349" s="75"/>
    </row>
    <row r="350" spans="1:8" x14ac:dyDescent="0.2">
      <c r="A350" s="62"/>
      <c r="B350" s="16"/>
      <c r="C350" s="17"/>
      <c r="D350" s="17"/>
      <c r="E350" s="75"/>
      <c r="F350" s="75"/>
      <c r="G350" s="75"/>
      <c r="H350" s="75"/>
    </row>
    <row r="351" spans="1:8" x14ac:dyDescent="0.2">
      <c r="A351" s="62"/>
      <c r="B351" s="16"/>
      <c r="C351" s="17"/>
      <c r="D351" s="17"/>
      <c r="E351" s="75"/>
      <c r="F351" s="75"/>
      <c r="G351" s="75"/>
      <c r="H351" s="75"/>
    </row>
    <row r="352" spans="1:8" x14ac:dyDescent="0.2">
      <c r="A352" s="62"/>
      <c r="B352" s="16"/>
      <c r="C352" s="17"/>
      <c r="D352" s="17"/>
      <c r="E352" s="75"/>
      <c r="F352" s="75"/>
      <c r="G352" s="75"/>
      <c r="H352" s="75"/>
    </row>
    <row r="353" spans="1:8" x14ac:dyDescent="0.2">
      <c r="A353" s="62"/>
      <c r="B353" s="16"/>
      <c r="C353" s="17"/>
      <c r="D353" s="17"/>
      <c r="E353" s="75"/>
      <c r="F353" s="75"/>
      <c r="G353" s="75"/>
      <c r="H353" s="75"/>
    </row>
    <row r="354" spans="1:8" x14ac:dyDescent="0.2">
      <c r="A354" s="62"/>
      <c r="B354" s="16"/>
      <c r="C354" s="17"/>
      <c r="D354" s="17"/>
      <c r="E354" s="75"/>
      <c r="F354" s="75"/>
      <c r="G354" s="75"/>
      <c r="H354" s="75"/>
    </row>
    <row r="355" spans="1:8" x14ac:dyDescent="0.2">
      <c r="A355" s="62"/>
      <c r="B355" s="16"/>
      <c r="C355" s="17"/>
      <c r="D355" s="17"/>
      <c r="E355" s="75"/>
      <c r="F355" s="75"/>
      <c r="G355" s="75"/>
      <c r="H355" s="75"/>
    </row>
    <row r="356" spans="1:8" x14ac:dyDescent="0.2">
      <c r="A356" s="62"/>
      <c r="B356" s="16"/>
      <c r="C356" s="17"/>
      <c r="D356" s="17"/>
      <c r="E356" s="75"/>
      <c r="F356" s="75"/>
      <c r="G356" s="75"/>
      <c r="H356" s="75"/>
    </row>
    <row r="357" spans="1:8" x14ac:dyDescent="0.2">
      <c r="A357" s="62"/>
      <c r="B357" s="16"/>
      <c r="C357" s="17"/>
      <c r="D357" s="17"/>
      <c r="E357" s="75"/>
      <c r="F357" s="75"/>
      <c r="G357" s="75"/>
      <c r="H357" s="75"/>
    </row>
    <row r="358" spans="1:8" x14ac:dyDescent="0.2">
      <c r="A358" s="62"/>
      <c r="B358" s="16"/>
      <c r="C358" s="17"/>
      <c r="D358" s="17"/>
      <c r="E358" s="75"/>
      <c r="F358" s="75"/>
      <c r="G358" s="75"/>
      <c r="H358" s="75"/>
    </row>
    <row r="359" spans="1:8" x14ac:dyDescent="0.2">
      <c r="A359" s="62"/>
      <c r="B359" s="16"/>
      <c r="C359" s="17"/>
      <c r="D359" s="17"/>
      <c r="E359" s="75"/>
      <c r="F359" s="75"/>
      <c r="G359" s="75"/>
      <c r="H359" s="75"/>
    </row>
    <row r="360" spans="1:8" x14ac:dyDescent="0.2">
      <c r="A360" s="62"/>
      <c r="B360" s="16"/>
      <c r="C360" s="17"/>
      <c r="D360" s="17"/>
      <c r="E360" s="75"/>
      <c r="F360" s="75"/>
      <c r="G360" s="75"/>
      <c r="H360" s="75"/>
    </row>
    <row r="361" spans="1:8" x14ac:dyDescent="0.2">
      <c r="A361" s="62"/>
      <c r="B361" s="16"/>
      <c r="C361" s="17"/>
      <c r="D361" s="17"/>
      <c r="E361" s="75"/>
      <c r="F361" s="75"/>
      <c r="G361" s="75"/>
      <c r="H361" s="75"/>
    </row>
    <row r="362" spans="1:8" x14ac:dyDescent="0.2">
      <c r="A362" s="62"/>
      <c r="B362" s="16"/>
      <c r="C362" s="17"/>
      <c r="D362" s="17"/>
      <c r="E362" s="75"/>
      <c r="F362" s="75"/>
      <c r="G362" s="75"/>
      <c r="H362" s="75"/>
    </row>
    <row r="363" spans="1:8" x14ac:dyDescent="0.2">
      <c r="A363" s="62"/>
      <c r="B363" s="16"/>
      <c r="C363" s="17"/>
      <c r="D363" s="17"/>
      <c r="E363" s="75"/>
      <c r="F363" s="75"/>
      <c r="G363" s="75"/>
      <c r="H363" s="75"/>
    </row>
    <row r="364" spans="1:8" x14ac:dyDescent="0.2">
      <c r="A364" s="62"/>
      <c r="B364" s="16"/>
      <c r="C364" s="17"/>
      <c r="D364" s="17"/>
      <c r="E364" s="75"/>
      <c r="F364" s="75"/>
      <c r="G364" s="75"/>
      <c r="H364" s="75"/>
    </row>
    <row r="365" spans="1:8" x14ac:dyDescent="0.2">
      <c r="A365" s="62"/>
      <c r="B365" s="16"/>
      <c r="C365" s="17"/>
      <c r="D365" s="17"/>
      <c r="E365" s="75"/>
      <c r="F365" s="75"/>
      <c r="G365" s="75"/>
      <c r="H365" s="75"/>
    </row>
    <row r="366" spans="1:8" x14ac:dyDescent="0.2">
      <c r="A366" s="62"/>
      <c r="B366" s="16"/>
      <c r="C366" s="17"/>
      <c r="D366" s="17"/>
      <c r="E366" s="75"/>
      <c r="F366" s="75"/>
      <c r="G366" s="75"/>
      <c r="H366" s="75"/>
    </row>
    <row r="367" spans="1:8" x14ac:dyDescent="0.2">
      <c r="A367" s="62"/>
      <c r="B367" s="16"/>
      <c r="C367" s="17"/>
      <c r="D367" s="17"/>
      <c r="E367" s="75"/>
      <c r="F367" s="75"/>
      <c r="G367" s="75"/>
      <c r="H367" s="75"/>
    </row>
    <row r="368" spans="1:8" x14ac:dyDescent="0.2">
      <c r="A368" s="62"/>
      <c r="B368" s="16"/>
      <c r="C368" s="17"/>
      <c r="D368" s="17"/>
      <c r="E368" s="75"/>
      <c r="F368" s="75"/>
      <c r="G368" s="75"/>
      <c r="H368" s="75"/>
    </row>
    <row r="369" spans="1:8" x14ac:dyDescent="0.2">
      <c r="A369" s="62"/>
      <c r="B369" s="16"/>
      <c r="C369" s="17"/>
      <c r="D369" s="17"/>
      <c r="E369" s="75"/>
      <c r="F369" s="75"/>
      <c r="G369" s="75"/>
      <c r="H369" s="75"/>
    </row>
    <row r="370" spans="1:8" x14ac:dyDescent="0.2">
      <c r="A370" s="62"/>
      <c r="B370" s="16"/>
      <c r="C370" s="17"/>
      <c r="D370" s="17"/>
      <c r="E370" s="75"/>
      <c r="F370" s="75"/>
      <c r="G370" s="75"/>
      <c r="H370" s="75"/>
    </row>
    <row r="371" spans="1:8" x14ac:dyDescent="0.2">
      <c r="A371" s="62"/>
      <c r="B371" s="16"/>
      <c r="C371" s="17"/>
      <c r="D371" s="17"/>
      <c r="E371" s="75"/>
      <c r="F371" s="75"/>
      <c r="G371" s="75"/>
      <c r="H371" s="75"/>
    </row>
    <row r="372" spans="1:8" x14ac:dyDescent="0.2">
      <c r="A372" s="62"/>
      <c r="B372" s="16"/>
      <c r="C372" s="17"/>
      <c r="D372" s="17"/>
      <c r="E372" s="75"/>
      <c r="F372" s="75"/>
      <c r="G372" s="75"/>
      <c r="H372" s="75"/>
    </row>
    <row r="373" spans="1:8" x14ac:dyDescent="0.2">
      <c r="A373" s="62"/>
      <c r="B373" s="16"/>
      <c r="C373" s="17"/>
      <c r="D373" s="17"/>
      <c r="E373" s="75"/>
      <c r="F373" s="75"/>
      <c r="G373" s="75"/>
      <c r="H373" s="75"/>
    </row>
    <row r="374" spans="1:8" x14ac:dyDescent="0.2">
      <c r="A374" s="62"/>
      <c r="B374" s="16"/>
      <c r="C374" s="17"/>
      <c r="D374" s="17"/>
      <c r="E374" s="75"/>
      <c r="F374" s="75"/>
      <c r="G374" s="75"/>
      <c r="H374" s="75"/>
    </row>
    <row r="375" spans="1:8" x14ac:dyDescent="0.2">
      <c r="A375" s="62"/>
      <c r="B375" s="16"/>
      <c r="C375" s="17"/>
      <c r="D375" s="17"/>
      <c r="E375" s="75"/>
      <c r="F375" s="75"/>
      <c r="G375" s="75"/>
      <c r="H375" s="75"/>
    </row>
    <row r="376" spans="1:8" x14ac:dyDescent="0.2">
      <c r="A376" s="62"/>
      <c r="B376" s="16"/>
      <c r="C376" s="17"/>
      <c r="D376" s="17"/>
      <c r="E376" s="75"/>
      <c r="F376" s="75"/>
      <c r="G376" s="75"/>
      <c r="H376" s="75"/>
    </row>
    <row r="377" spans="1:8" x14ac:dyDescent="0.2">
      <c r="A377" s="62"/>
      <c r="B377" s="16"/>
      <c r="C377" s="17"/>
      <c r="D377" s="17"/>
      <c r="E377" s="75"/>
      <c r="F377" s="75"/>
      <c r="G377" s="75"/>
      <c r="H377" s="75"/>
    </row>
    <row r="378" spans="1:8" x14ac:dyDescent="0.2">
      <c r="A378" s="62"/>
      <c r="B378" s="16"/>
      <c r="C378" s="17"/>
      <c r="D378" s="17"/>
      <c r="E378" s="75"/>
      <c r="F378" s="75"/>
      <c r="G378" s="75"/>
      <c r="H378" s="75"/>
    </row>
    <row r="379" spans="1:8" x14ac:dyDescent="0.2">
      <c r="A379" s="62"/>
      <c r="B379" s="16"/>
      <c r="C379" s="17"/>
      <c r="D379" s="17"/>
      <c r="E379" s="75"/>
      <c r="F379" s="75"/>
      <c r="G379" s="75"/>
      <c r="H379" s="75"/>
    </row>
    <row r="380" spans="1:8" x14ac:dyDescent="0.2">
      <c r="A380" s="62"/>
      <c r="B380" s="16"/>
      <c r="C380" s="17"/>
      <c r="D380" s="17"/>
      <c r="E380" s="75"/>
      <c r="F380" s="75"/>
      <c r="G380" s="75"/>
      <c r="H380" s="75"/>
    </row>
    <row r="381" spans="1:8" x14ac:dyDescent="0.2">
      <c r="A381" s="62"/>
      <c r="B381" s="16"/>
      <c r="C381" s="17"/>
      <c r="D381" s="17"/>
      <c r="E381" s="75"/>
      <c r="F381" s="75"/>
      <c r="G381" s="75"/>
      <c r="H381" s="75"/>
    </row>
    <row r="382" spans="1:8" x14ac:dyDescent="0.2">
      <c r="A382" s="62"/>
      <c r="B382" s="16"/>
      <c r="C382" s="17"/>
      <c r="D382" s="17"/>
      <c r="E382" s="75"/>
      <c r="F382" s="75"/>
      <c r="G382" s="75"/>
      <c r="H382" s="75"/>
    </row>
    <row r="383" spans="1:8" x14ac:dyDescent="0.2">
      <c r="A383" s="62"/>
      <c r="B383" s="16"/>
      <c r="C383" s="17"/>
      <c r="D383" s="17"/>
      <c r="E383" s="75"/>
      <c r="F383" s="75"/>
      <c r="G383" s="75"/>
      <c r="H383" s="75"/>
    </row>
    <row r="384" spans="1:8" x14ac:dyDescent="0.2">
      <c r="A384" s="62"/>
      <c r="B384" s="16"/>
      <c r="C384" s="17"/>
      <c r="D384" s="17"/>
      <c r="E384" s="75"/>
      <c r="F384" s="75"/>
      <c r="G384" s="75"/>
      <c r="H384" s="75"/>
    </row>
    <row r="385" spans="1:8" x14ac:dyDescent="0.2">
      <c r="A385" s="62"/>
      <c r="B385" s="16"/>
      <c r="C385" s="17"/>
      <c r="D385" s="17"/>
      <c r="E385" s="75"/>
      <c r="F385" s="75"/>
      <c r="G385" s="75"/>
      <c r="H385" s="75"/>
    </row>
    <row r="386" spans="1:8" x14ac:dyDescent="0.2">
      <c r="A386" s="62"/>
      <c r="B386" s="16"/>
      <c r="C386" s="17"/>
      <c r="D386" s="17"/>
      <c r="E386" s="75"/>
      <c r="F386" s="75"/>
      <c r="G386" s="75"/>
      <c r="H386" s="75"/>
    </row>
    <row r="387" spans="1:8" x14ac:dyDescent="0.2">
      <c r="A387" s="62"/>
      <c r="B387" s="16"/>
      <c r="C387" s="17"/>
      <c r="D387" s="17"/>
      <c r="E387" s="75"/>
      <c r="F387" s="75"/>
      <c r="G387" s="75"/>
      <c r="H387" s="75"/>
    </row>
    <row r="388" spans="1:8" x14ac:dyDescent="0.2">
      <c r="A388" s="62"/>
      <c r="B388" s="16"/>
      <c r="C388" s="17"/>
      <c r="D388" s="17"/>
      <c r="E388" s="75"/>
      <c r="F388" s="75"/>
      <c r="G388" s="75"/>
      <c r="H388" s="75"/>
    </row>
    <row r="389" spans="1:8" x14ac:dyDescent="0.2">
      <c r="A389" s="62"/>
      <c r="B389" s="16"/>
      <c r="C389" s="17"/>
      <c r="D389" s="17"/>
      <c r="E389" s="75"/>
      <c r="F389" s="75"/>
      <c r="G389" s="75"/>
      <c r="H389" s="75"/>
    </row>
    <row r="390" spans="1:8" x14ac:dyDescent="0.2">
      <c r="A390" s="62"/>
      <c r="B390" s="16"/>
      <c r="C390" s="17"/>
      <c r="D390" s="17"/>
      <c r="E390" s="75"/>
      <c r="F390" s="75"/>
      <c r="G390" s="75"/>
      <c r="H390" s="75"/>
    </row>
    <row r="391" spans="1:8" x14ac:dyDescent="0.2">
      <c r="A391" s="62"/>
      <c r="B391" s="16"/>
      <c r="C391" s="17"/>
      <c r="D391" s="17"/>
      <c r="E391" s="75"/>
      <c r="F391" s="75"/>
      <c r="G391" s="75"/>
      <c r="H391" s="75"/>
    </row>
    <row r="392" spans="1:8" x14ac:dyDescent="0.2">
      <c r="A392" s="62"/>
      <c r="B392" s="16"/>
      <c r="C392" s="17"/>
      <c r="D392" s="17"/>
      <c r="E392" s="75"/>
      <c r="F392" s="75"/>
      <c r="G392" s="75"/>
      <c r="H392" s="75"/>
    </row>
    <row r="393" spans="1:8" x14ac:dyDescent="0.2">
      <c r="A393" s="62"/>
      <c r="B393" s="16"/>
      <c r="C393" s="17"/>
      <c r="D393" s="17"/>
      <c r="E393" s="75"/>
      <c r="F393" s="75"/>
      <c r="G393" s="75"/>
      <c r="H393" s="75"/>
    </row>
    <row r="394" spans="1:8" x14ac:dyDescent="0.2">
      <c r="A394" s="62"/>
      <c r="B394" s="16"/>
      <c r="C394" s="17"/>
      <c r="D394" s="17"/>
      <c r="E394" s="75"/>
      <c r="F394" s="75"/>
      <c r="G394" s="75"/>
      <c r="H394" s="75"/>
    </row>
    <row r="395" spans="1:8" x14ac:dyDescent="0.2">
      <c r="A395" s="62"/>
      <c r="B395" s="16"/>
      <c r="C395" s="17"/>
      <c r="D395" s="17"/>
      <c r="E395" s="75"/>
      <c r="F395" s="75"/>
      <c r="G395" s="75"/>
      <c r="H395" s="75"/>
    </row>
    <row r="396" spans="1:8" x14ac:dyDescent="0.2">
      <c r="A396" s="62"/>
      <c r="B396" s="16"/>
      <c r="C396" s="17"/>
      <c r="D396" s="17"/>
      <c r="E396" s="75"/>
      <c r="F396" s="75"/>
      <c r="G396" s="75"/>
      <c r="H396" s="75"/>
    </row>
    <row r="397" spans="1:8" x14ac:dyDescent="0.2">
      <c r="A397" s="62"/>
      <c r="B397" s="16"/>
      <c r="C397" s="17"/>
      <c r="D397" s="17"/>
      <c r="E397" s="75"/>
      <c r="F397" s="75"/>
      <c r="G397" s="75"/>
      <c r="H397" s="75"/>
    </row>
    <row r="398" spans="1:8" x14ac:dyDescent="0.2">
      <c r="A398" s="62"/>
      <c r="B398" s="16"/>
      <c r="C398" s="17"/>
      <c r="D398" s="17"/>
      <c r="E398" s="75"/>
      <c r="F398" s="75"/>
      <c r="G398" s="75"/>
      <c r="H398" s="75"/>
    </row>
    <row r="399" spans="1:8" x14ac:dyDescent="0.2">
      <c r="A399" s="62"/>
      <c r="B399" s="16"/>
      <c r="C399" s="17"/>
      <c r="D399" s="17"/>
      <c r="E399" s="75"/>
      <c r="F399" s="75"/>
      <c r="G399" s="75"/>
      <c r="H399" s="75"/>
    </row>
    <row r="400" spans="1:8" x14ac:dyDescent="0.2">
      <c r="A400" s="62"/>
      <c r="B400" s="16"/>
      <c r="C400" s="17"/>
      <c r="D400" s="17"/>
      <c r="E400" s="75"/>
      <c r="F400" s="75"/>
      <c r="G400" s="75"/>
      <c r="H400" s="75"/>
    </row>
    <row r="401" spans="1:8" x14ac:dyDescent="0.2">
      <c r="A401" s="62"/>
      <c r="B401" s="16"/>
      <c r="C401" s="17"/>
      <c r="D401" s="17"/>
      <c r="E401" s="75"/>
      <c r="F401" s="75"/>
      <c r="G401" s="75"/>
      <c r="H401" s="75"/>
    </row>
    <row r="402" spans="1:8" x14ac:dyDescent="0.2">
      <c r="A402" s="62"/>
      <c r="B402" s="16"/>
      <c r="C402" s="17"/>
      <c r="D402" s="17"/>
      <c r="E402" s="75"/>
      <c r="F402" s="75"/>
      <c r="G402" s="75"/>
      <c r="H402" s="75"/>
    </row>
    <row r="403" spans="1:8" x14ac:dyDescent="0.2">
      <c r="A403" s="62"/>
      <c r="B403" s="16"/>
      <c r="C403" s="17"/>
      <c r="D403" s="17"/>
      <c r="E403" s="75"/>
      <c r="F403" s="75"/>
      <c r="G403" s="75"/>
      <c r="H403" s="75"/>
    </row>
    <row r="404" spans="1:8" x14ac:dyDescent="0.2">
      <c r="A404" s="62"/>
      <c r="B404" s="16"/>
      <c r="C404" s="17"/>
      <c r="D404" s="17"/>
      <c r="E404" s="75"/>
      <c r="F404" s="75"/>
      <c r="G404" s="75"/>
      <c r="H404" s="75"/>
    </row>
    <row r="405" spans="1:8" x14ac:dyDescent="0.2">
      <c r="A405" s="62"/>
      <c r="B405" s="16"/>
      <c r="C405" s="17"/>
      <c r="D405" s="17"/>
      <c r="E405" s="75"/>
      <c r="F405" s="75"/>
      <c r="G405" s="75"/>
      <c r="H405" s="75"/>
    </row>
    <row r="406" spans="1:8" x14ac:dyDescent="0.2">
      <c r="A406" s="62"/>
      <c r="B406" s="16"/>
      <c r="C406" s="17"/>
      <c r="D406" s="17"/>
      <c r="E406" s="75"/>
      <c r="F406" s="75"/>
      <c r="G406" s="75"/>
      <c r="H406" s="75"/>
    </row>
    <row r="407" spans="1:8" x14ac:dyDescent="0.2">
      <c r="A407" s="62"/>
      <c r="B407" s="16"/>
      <c r="C407" s="17"/>
      <c r="D407" s="17"/>
      <c r="E407" s="75"/>
      <c r="F407" s="75"/>
      <c r="G407" s="75"/>
      <c r="H407" s="75"/>
    </row>
    <row r="408" spans="1:8" x14ac:dyDescent="0.2">
      <c r="A408" s="62"/>
      <c r="B408" s="16"/>
      <c r="C408" s="17"/>
      <c r="D408" s="17"/>
      <c r="E408" s="75"/>
      <c r="F408" s="75"/>
      <c r="G408" s="75"/>
      <c r="H408" s="75"/>
    </row>
    <row r="409" spans="1:8" x14ac:dyDescent="0.2">
      <c r="A409" s="62"/>
      <c r="B409" s="16"/>
      <c r="C409" s="17"/>
      <c r="D409" s="17"/>
      <c r="E409" s="75"/>
      <c r="F409" s="75"/>
      <c r="G409" s="75"/>
      <c r="H409" s="75"/>
    </row>
    <row r="410" spans="1:8" x14ac:dyDescent="0.2">
      <c r="A410" s="62"/>
      <c r="B410" s="16"/>
      <c r="C410" s="17"/>
      <c r="D410" s="17"/>
      <c r="E410" s="75"/>
      <c r="F410" s="75"/>
      <c r="G410" s="75"/>
      <c r="H410" s="75"/>
    </row>
    <row r="411" spans="1:8" x14ac:dyDescent="0.2">
      <c r="A411" s="62"/>
      <c r="B411" s="16"/>
      <c r="C411" s="17"/>
      <c r="D411" s="17"/>
      <c r="E411" s="75"/>
      <c r="F411" s="75"/>
      <c r="G411" s="75"/>
      <c r="H411" s="75"/>
    </row>
    <row r="412" spans="1:8" x14ac:dyDescent="0.2">
      <c r="A412" s="62"/>
      <c r="B412" s="16"/>
      <c r="C412" s="17"/>
      <c r="D412" s="17"/>
      <c r="E412" s="75"/>
      <c r="F412" s="75"/>
      <c r="G412" s="75"/>
      <c r="H412" s="75"/>
    </row>
    <row r="413" spans="1:8" x14ac:dyDescent="0.2">
      <c r="A413" s="62"/>
      <c r="B413" s="16"/>
      <c r="C413" s="17"/>
      <c r="D413" s="17"/>
      <c r="E413" s="75"/>
      <c r="F413" s="75"/>
      <c r="G413" s="75"/>
      <c r="H413" s="75"/>
    </row>
    <row r="414" spans="1:8" x14ac:dyDescent="0.2">
      <c r="A414" s="62"/>
      <c r="B414" s="16"/>
      <c r="C414" s="17"/>
      <c r="D414" s="17"/>
      <c r="E414" s="75"/>
      <c r="F414" s="75"/>
      <c r="G414" s="75"/>
      <c r="H414" s="75"/>
    </row>
    <row r="415" spans="1:8" x14ac:dyDescent="0.2">
      <c r="A415" s="62"/>
      <c r="B415" s="16"/>
      <c r="C415" s="17"/>
      <c r="D415" s="17"/>
      <c r="E415" s="75"/>
      <c r="F415" s="75"/>
      <c r="G415" s="75"/>
      <c r="H415" s="75"/>
    </row>
    <row r="416" spans="1:8" x14ac:dyDescent="0.2">
      <c r="A416" s="62"/>
      <c r="B416" s="16"/>
      <c r="C416" s="17"/>
      <c r="D416" s="17"/>
      <c r="E416" s="75"/>
      <c r="F416" s="75"/>
      <c r="G416" s="75"/>
      <c r="H416" s="75"/>
    </row>
    <row r="417" spans="1:8" x14ac:dyDescent="0.2">
      <c r="A417" s="62"/>
      <c r="B417" s="16"/>
      <c r="C417" s="17"/>
      <c r="D417" s="17"/>
      <c r="E417" s="75"/>
      <c r="F417" s="75"/>
      <c r="G417" s="75"/>
      <c r="H417" s="75"/>
    </row>
    <row r="418" spans="1:8" x14ac:dyDescent="0.2">
      <c r="A418" s="62"/>
      <c r="B418" s="16"/>
      <c r="C418" s="17"/>
      <c r="D418" s="17"/>
      <c r="E418" s="75"/>
      <c r="F418" s="75"/>
      <c r="G418" s="75"/>
      <c r="H418" s="75"/>
    </row>
    <row r="419" spans="1:8" x14ac:dyDescent="0.2">
      <c r="A419" s="62"/>
      <c r="B419" s="16"/>
      <c r="C419" s="17"/>
      <c r="D419" s="17"/>
      <c r="E419" s="75"/>
      <c r="F419" s="75"/>
      <c r="G419" s="75"/>
      <c r="H419" s="75"/>
    </row>
    <row r="420" spans="1:8" x14ac:dyDescent="0.2">
      <c r="A420" s="62"/>
      <c r="B420" s="16"/>
      <c r="C420" s="17"/>
      <c r="D420" s="17"/>
      <c r="E420" s="75"/>
      <c r="F420" s="75"/>
      <c r="G420" s="75"/>
      <c r="H420" s="75"/>
    </row>
    <row r="421" spans="1:8" x14ac:dyDescent="0.2">
      <c r="A421" s="62"/>
      <c r="B421" s="16"/>
      <c r="C421" s="17"/>
      <c r="D421" s="17"/>
      <c r="E421" s="75"/>
      <c r="F421" s="75"/>
      <c r="G421" s="75"/>
      <c r="H421" s="75"/>
    </row>
    <row r="422" spans="1:8" x14ac:dyDescent="0.2">
      <c r="A422" s="62"/>
      <c r="B422" s="16"/>
      <c r="C422" s="17"/>
      <c r="D422" s="17"/>
      <c r="E422" s="75"/>
      <c r="F422" s="75"/>
      <c r="G422" s="75"/>
      <c r="H422" s="75"/>
    </row>
    <row r="423" spans="1:8" x14ac:dyDescent="0.2">
      <c r="A423" s="62"/>
      <c r="B423" s="16"/>
      <c r="C423" s="17"/>
      <c r="D423" s="17"/>
      <c r="E423" s="75"/>
      <c r="F423" s="75"/>
      <c r="G423" s="75"/>
      <c r="H423" s="75"/>
    </row>
    <row r="424" spans="1:8" x14ac:dyDescent="0.2">
      <c r="A424" s="62"/>
      <c r="B424" s="16"/>
      <c r="C424" s="17"/>
      <c r="D424" s="17"/>
      <c r="E424" s="75"/>
      <c r="F424" s="75"/>
      <c r="G424" s="75"/>
      <c r="H424" s="75"/>
    </row>
    <row r="425" spans="1:8" x14ac:dyDescent="0.2">
      <c r="A425" s="62"/>
      <c r="B425" s="16"/>
      <c r="C425" s="17"/>
      <c r="D425" s="17"/>
      <c r="E425" s="75"/>
      <c r="F425" s="75"/>
      <c r="G425" s="75"/>
      <c r="H425" s="75"/>
    </row>
    <row r="426" spans="1:8" x14ac:dyDescent="0.2">
      <c r="A426" s="62"/>
      <c r="B426" s="16"/>
      <c r="C426" s="17"/>
      <c r="D426" s="17"/>
      <c r="E426" s="75"/>
      <c r="F426" s="75"/>
      <c r="G426" s="75"/>
      <c r="H426" s="75"/>
    </row>
    <row r="427" spans="1:8" x14ac:dyDescent="0.2">
      <c r="A427" s="62"/>
      <c r="B427" s="16"/>
      <c r="C427" s="17"/>
      <c r="D427" s="17"/>
      <c r="E427" s="75"/>
      <c r="F427" s="75"/>
      <c r="G427" s="75"/>
      <c r="H427" s="75"/>
    </row>
    <row r="428" spans="1:8" x14ac:dyDescent="0.2">
      <c r="A428" s="62"/>
      <c r="B428" s="16"/>
      <c r="C428" s="17"/>
      <c r="D428" s="17"/>
      <c r="E428" s="75"/>
      <c r="F428" s="75"/>
      <c r="G428" s="75"/>
      <c r="H428" s="75"/>
    </row>
    <row r="429" spans="1:8" x14ac:dyDescent="0.2">
      <c r="A429" s="62"/>
      <c r="B429" s="16"/>
      <c r="C429" s="17"/>
      <c r="D429" s="17"/>
      <c r="E429" s="75"/>
      <c r="F429" s="75"/>
      <c r="G429" s="75"/>
      <c r="H429" s="75"/>
    </row>
    <row r="430" spans="1:8" x14ac:dyDescent="0.2">
      <c r="A430" s="62"/>
      <c r="B430" s="16"/>
      <c r="C430" s="17"/>
      <c r="D430" s="17"/>
      <c r="E430" s="75"/>
      <c r="F430" s="75"/>
      <c r="G430" s="75"/>
      <c r="H430" s="75"/>
    </row>
    <row r="431" spans="1:8" x14ac:dyDescent="0.2">
      <c r="A431" s="62"/>
      <c r="B431" s="16"/>
      <c r="C431" s="17"/>
      <c r="D431" s="17"/>
      <c r="E431" s="75"/>
      <c r="F431" s="75"/>
      <c r="G431" s="75"/>
      <c r="H431" s="75"/>
    </row>
    <row r="432" spans="1:8" x14ac:dyDescent="0.2">
      <c r="A432" s="62"/>
      <c r="B432" s="16"/>
      <c r="C432" s="17"/>
      <c r="D432" s="17"/>
      <c r="E432" s="75"/>
      <c r="F432" s="75"/>
      <c r="G432" s="75"/>
      <c r="H432" s="75"/>
    </row>
    <row r="433" spans="1:8" x14ac:dyDescent="0.2">
      <c r="A433" s="62"/>
      <c r="B433" s="16"/>
      <c r="C433" s="17"/>
      <c r="D433" s="17"/>
      <c r="E433" s="75"/>
      <c r="F433" s="75"/>
      <c r="G433" s="75"/>
      <c r="H433" s="75"/>
    </row>
    <row r="434" spans="1:8" x14ac:dyDescent="0.2">
      <c r="A434" s="62"/>
      <c r="B434" s="16"/>
      <c r="C434" s="17"/>
      <c r="D434" s="17"/>
      <c r="E434" s="75"/>
      <c r="F434" s="75"/>
      <c r="G434" s="75"/>
      <c r="H434" s="75"/>
    </row>
    <row r="435" spans="1:8" x14ac:dyDescent="0.2">
      <c r="A435" s="62"/>
      <c r="B435" s="16"/>
      <c r="C435" s="17"/>
      <c r="D435" s="17"/>
      <c r="E435" s="75"/>
      <c r="F435" s="75"/>
      <c r="G435" s="75"/>
      <c r="H435" s="75"/>
    </row>
    <row r="436" spans="1:8" x14ac:dyDescent="0.2">
      <c r="A436" s="62"/>
      <c r="B436" s="16"/>
      <c r="C436" s="17"/>
      <c r="D436" s="17"/>
      <c r="E436" s="75"/>
      <c r="F436" s="75"/>
      <c r="G436" s="75"/>
      <c r="H436" s="75"/>
    </row>
    <row r="437" spans="1:8" x14ac:dyDescent="0.2">
      <c r="A437" s="62"/>
      <c r="B437" s="16"/>
      <c r="C437" s="17"/>
      <c r="D437" s="17"/>
      <c r="E437" s="75"/>
      <c r="F437" s="75"/>
      <c r="G437" s="75"/>
      <c r="H437" s="75"/>
    </row>
    <row r="438" spans="1:8" x14ac:dyDescent="0.2">
      <c r="A438" s="62"/>
      <c r="B438" s="16"/>
      <c r="C438" s="17"/>
      <c r="D438" s="17"/>
      <c r="E438" s="75"/>
      <c r="F438" s="75"/>
      <c r="G438" s="75"/>
      <c r="H438" s="75"/>
    </row>
    <row r="439" spans="1:8" x14ac:dyDescent="0.2">
      <c r="A439" s="62"/>
      <c r="B439" s="16"/>
      <c r="C439" s="17"/>
      <c r="D439" s="17"/>
      <c r="E439" s="75"/>
      <c r="F439" s="75"/>
      <c r="G439" s="75"/>
      <c r="H439" s="75"/>
    </row>
    <row r="440" spans="1:8" x14ac:dyDescent="0.2">
      <c r="A440" s="62"/>
      <c r="B440" s="16"/>
      <c r="C440" s="17"/>
      <c r="D440" s="17"/>
      <c r="E440" s="75"/>
      <c r="F440" s="75"/>
      <c r="G440" s="75"/>
      <c r="H440" s="75"/>
    </row>
    <row r="441" spans="1:8" x14ac:dyDescent="0.2">
      <c r="A441" s="62"/>
      <c r="B441" s="16"/>
      <c r="C441" s="17"/>
      <c r="D441" s="17"/>
      <c r="E441" s="75"/>
      <c r="F441" s="75"/>
      <c r="G441" s="75"/>
      <c r="H441" s="75"/>
    </row>
    <row r="442" spans="1:8" x14ac:dyDescent="0.2">
      <c r="A442" s="62"/>
      <c r="B442" s="16"/>
      <c r="C442" s="17"/>
      <c r="D442" s="17"/>
      <c r="E442" s="75"/>
      <c r="F442" s="75"/>
      <c r="G442" s="75"/>
      <c r="H442" s="75"/>
    </row>
    <row r="443" spans="1:8" x14ac:dyDescent="0.2">
      <c r="A443" s="62"/>
      <c r="B443" s="16"/>
      <c r="C443" s="17"/>
      <c r="D443" s="17"/>
      <c r="E443" s="75"/>
      <c r="F443" s="75"/>
      <c r="G443" s="75"/>
      <c r="H443" s="75"/>
    </row>
    <row r="444" spans="1:8" x14ac:dyDescent="0.2">
      <c r="A444" s="62"/>
      <c r="B444" s="16"/>
      <c r="C444" s="17"/>
      <c r="D444" s="17"/>
      <c r="E444" s="75"/>
      <c r="F444" s="75"/>
      <c r="G444" s="75"/>
      <c r="H444" s="75"/>
    </row>
    <row r="445" spans="1:8" x14ac:dyDescent="0.2">
      <c r="A445" s="62"/>
      <c r="B445" s="16"/>
      <c r="C445" s="17"/>
      <c r="D445" s="17"/>
      <c r="E445" s="75"/>
      <c r="F445" s="75"/>
      <c r="G445" s="75"/>
      <c r="H445" s="75"/>
    </row>
    <row r="446" spans="1:8" x14ac:dyDescent="0.2">
      <c r="A446" s="62"/>
      <c r="B446" s="16"/>
      <c r="C446" s="17"/>
      <c r="D446" s="17"/>
      <c r="E446" s="75"/>
      <c r="F446" s="75"/>
      <c r="G446" s="75"/>
      <c r="H446" s="75"/>
    </row>
    <row r="447" spans="1:8" x14ac:dyDescent="0.2">
      <c r="A447" s="62"/>
      <c r="B447" s="16"/>
      <c r="C447" s="17"/>
      <c r="D447" s="17"/>
      <c r="E447" s="75"/>
      <c r="F447" s="75"/>
      <c r="G447" s="75"/>
      <c r="H447" s="75"/>
    </row>
    <row r="448" spans="1:8" x14ac:dyDescent="0.2">
      <c r="A448" s="62"/>
      <c r="B448" s="16"/>
      <c r="C448" s="17"/>
      <c r="D448" s="17"/>
      <c r="E448" s="75"/>
      <c r="F448" s="75"/>
      <c r="G448" s="75"/>
      <c r="H448" s="75"/>
    </row>
    <row r="449" spans="1:8" x14ac:dyDescent="0.2">
      <c r="A449" s="62"/>
      <c r="B449" s="16"/>
      <c r="C449" s="17"/>
      <c r="D449" s="17"/>
      <c r="E449" s="75"/>
      <c r="F449" s="75"/>
      <c r="G449" s="75"/>
      <c r="H449" s="75"/>
    </row>
    <row r="450" spans="1:8" x14ac:dyDescent="0.2">
      <c r="A450" s="62"/>
      <c r="B450" s="16"/>
      <c r="C450" s="17"/>
      <c r="D450" s="17"/>
      <c r="E450" s="75"/>
      <c r="F450" s="75"/>
      <c r="G450" s="75"/>
      <c r="H450" s="75"/>
    </row>
    <row r="451" spans="1:8" x14ac:dyDescent="0.2">
      <c r="A451" s="62"/>
      <c r="B451" s="16"/>
      <c r="C451" s="17"/>
      <c r="D451" s="17"/>
      <c r="E451" s="75"/>
      <c r="F451" s="75"/>
      <c r="G451" s="75"/>
      <c r="H451" s="75"/>
    </row>
    <row r="452" spans="1:8" x14ac:dyDescent="0.2">
      <c r="A452" s="62"/>
      <c r="B452" s="16"/>
      <c r="C452" s="17"/>
      <c r="D452" s="17"/>
      <c r="E452" s="75"/>
      <c r="F452" s="75"/>
      <c r="G452" s="75"/>
      <c r="H452" s="75"/>
    </row>
    <row r="453" spans="1:8" x14ac:dyDescent="0.2">
      <c r="A453" s="62"/>
      <c r="B453" s="16"/>
      <c r="C453" s="17"/>
      <c r="D453" s="17"/>
      <c r="E453" s="75"/>
      <c r="F453" s="75"/>
      <c r="G453" s="75"/>
      <c r="H453" s="75"/>
    </row>
    <row r="454" spans="1:8" x14ac:dyDescent="0.2">
      <c r="A454" s="62"/>
      <c r="B454" s="16"/>
      <c r="C454" s="17"/>
      <c r="D454" s="17"/>
      <c r="E454" s="75"/>
      <c r="F454" s="75"/>
      <c r="G454" s="75"/>
      <c r="H454" s="75"/>
    </row>
    <row r="455" spans="1:8" x14ac:dyDescent="0.2">
      <c r="A455" s="62"/>
      <c r="B455" s="16"/>
      <c r="C455" s="17"/>
      <c r="D455" s="17"/>
      <c r="E455" s="75"/>
      <c r="F455" s="75"/>
      <c r="G455" s="75"/>
      <c r="H455" s="75"/>
    </row>
    <row r="456" spans="1:8" x14ac:dyDescent="0.2">
      <c r="A456" s="62"/>
      <c r="B456" s="16"/>
      <c r="C456" s="17"/>
      <c r="D456" s="17"/>
      <c r="E456" s="75"/>
      <c r="F456" s="75"/>
      <c r="G456" s="75"/>
      <c r="H456" s="75"/>
    </row>
    <row r="457" spans="1:8" x14ac:dyDescent="0.2">
      <c r="A457" s="62"/>
      <c r="B457" s="16"/>
      <c r="C457" s="17"/>
      <c r="D457" s="17"/>
      <c r="E457" s="75"/>
      <c r="F457" s="75"/>
      <c r="G457" s="75"/>
      <c r="H457" s="75"/>
    </row>
    <row r="458" spans="1:8" x14ac:dyDescent="0.2">
      <c r="A458" s="62"/>
      <c r="B458" s="16"/>
      <c r="C458" s="17"/>
      <c r="D458" s="17"/>
      <c r="E458" s="75"/>
      <c r="F458" s="75"/>
      <c r="G458" s="75"/>
      <c r="H458" s="75"/>
    </row>
    <row r="459" spans="1:8" x14ac:dyDescent="0.2">
      <c r="A459" s="62"/>
      <c r="B459" s="16"/>
      <c r="C459" s="17"/>
      <c r="D459" s="17"/>
      <c r="E459" s="75"/>
      <c r="F459" s="75"/>
      <c r="G459" s="75"/>
      <c r="H459" s="75"/>
    </row>
    <row r="460" spans="1:8" x14ac:dyDescent="0.2">
      <c r="A460" s="62"/>
      <c r="B460" s="16"/>
      <c r="C460" s="17"/>
      <c r="D460" s="17"/>
      <c r="E460" s="75"/>
      <c r="F460" s="75"/>
      <c r="G460" s="75"/>
      <c r="H460" s="75"/>
    </row>
    <row r="461" spans="1:8" x14ac:dyDescent="0.2">
      <c r="A461" s="62"/>
      <c r="B461" s="16"/>
      <c r="C461" s="17"/>
      <c r="D461" s="17"/>
      <c r="E461" s="75"/>
      <c r="F461" s="75"/>
      <c r="G461" s="75"/>
      <c r="H461" s="75"/>
    </row>
    <row r="462" spans="1:8" x14ac:dyDescent="0.2">
      <c r="A462" s="62"/>
      <c r="B462" s="16"/>
      <c r="C462" s="17"/>
      <c r="D462" s="17"/>
      <c r="E462" s="75"/>
      <c r="F462" s="75"/>
      <c r="G462" s="75"/>
      <c r="H462" s="75"/>
    </row>
    <row r="463" spans="1:8" x14ac:dyDescent="0.2">
      <c r="A463" s="62"/>
      <c r="B463" s="16"/>
      <c r="C463" s="17"/>
      <c r="D463" s="17"/>
      <c r="E463" s="75"/>
      <c r="F463" s="75"/>
      <c r="G463" s="75"/>
      <c r="H463" s="75"/>
    </row>
    <row r="464" spans="1:8" x14ac:dyDescent="0.2">
      <c r="A464" s="62"/>
      <c r="B464" s="16"/>
      <c r="C464" s="17"/>
      <c r="D464" s="17"/>
      <c r="E464" s="75"/>
      <c r="F464" s="75"/>
      <c r="G464" s="75"/>
      <c r="H464" s="75"/>
    </row>
    <row r="465" spans="1:8" x14ac:dyDescent="0.2">
      <c r="A465" s="62"/>
      <c r="B465" s="16"/>
      <c r="C465" s="17"/>
      <c r="D465" s="17"/>
      <c r="E465" s="75"/>
      <c r="F465" s="75"/>
      <c r="G465" s="75"/>
      <c r="H465" s="75"/>
    </row>
    <row r="466" spans="1:8" x14ac:dyDescent="0.2">
      <c r="A466" s="62"/>
      <c r="B466" s="16"/>
      <c r="C466" s="17"/>
      <c r="D466" s="17"/>
      <c r="E466" s="75"/>
      <c r="F466" s="75"/>
      <c r="G466" s="75"/>
      <c r="H466" s="75"/>
    </row>
    <row r="467" spans="1:8" x14ac:dyDescent="0.2">
      <c r="A467" s="62"/>
      <c r="B467" s="16"/>
      <c r="C467" s="17"/>
      <c r="D467" s="17"/>
      <c r="E467" s="75"/>
      <c r="F467" s="75"/>
      <c r="G467" s="75"/>
      <c r="H467" s="75"/>
    </row>
    <row r="468" spans="1:8" x14ac:dyDescent="0.2">
      <c r="A468" s="62"/>
      <c r="B468" s="16"/>
      <c r="C468" s="17"/>
      <c r="D468" s="17"/>
      <c r="E468" s="75"/>
      <c r="F468" s="75"/>
      <c r="G468" s="75"/>
      <c r="H468" s="75"/>
    </row>
    <row r="469" spans="1:8" x14ac:dyDescent="0.2">
      <c r="A469" s="62"/>
      <c r="B469" s="16"/>
      <c r="C469" s="17"/>
      <c r="D469" s="17"/>
      <c r="E469" s="75"/>
      <c r="F469" s="75"/>
      <c r="G469" s="75"/>
      <c r="H469" s="75"/>
    </row>
    <row r="470" spans="1:8" x14ac:dyDescent="0.2">
      <c r="A470" s="62"/>
      <c r="B470" s="16"/>
      <c r="C470" s="17"/>
      <c r="D470" s="17"/>
      <c r="E470" s="75"/>
      <c r="F470" s="75"/>
      <c r="G470" s="75"/>
      <c r="H470" s="75"/>
    </row>
    <row r="471" spans="1:8" x14ac:dyDescent="0.2">
      <c r="A471" s="62"/>
      <c r="B471" s="16"/>
      <c r="C471" s="17"/>
      <c r="D471" s="17"/>
      <c r="E471" s="75"/>
      <c r="F471" s="75"/>
      <c r="G471" s="75"/>
      <c r="H471" s="75"/>
    </row>
    <row r="472" spans="1:8" x14ac:dyDescent="0.2">
      <c r="A472" s="62"/>
      <c r="B472" s="16"/>
      <c r="C472" s="17"/>
      <c r="D472" s="17"/>
      <c r="E472" s="75"/>
      <c r="F472" s="75"/>
      <c r="G472" s="75"/>
      <c r="H472" s="75"/>
    </row>
    <row r="473" spans="1:8" x14ac:dyDescent="0.2">
      <c r="A473" s="62"/>
      <c r="B473" s="16"/>
      <c r="C473" s="17"/>
      <c r="D473" s="17"/>
      <c r="E473" s="75"/>
      <c r="F473" s="75"/>
      <c r="G473" s="75"/>
      <c r="H473" s="75"/>
    </row>
    <row r="474" spans="1:8" x14ac:dyDescent="0.2">
      <c r="A474" s="62"/>
      <c r="B474" s="16"/>
      <c r="C474" s="17"/>
      <c r="D474" s="17"/>
      <c r="E474" s="75"/>
      <c r="F474" s="75"/>
      <c r="G474" s="75"/>
      <c r="H474" s="75"/>
    </row>
    <row r="475" spans="1:8" x14ac:dyDescent="0.2">
      <c r="A475" s="62"/>
      <c r="B475" s="16"/>
      <c r="C475" s="17"/>
      <c r="D475" s="17"/>
      <c r="E475" s="75"/>
      <c r="F475" s="75"/>
      <c r="G475" s="75"/>
      <c r="H475" s="75"/>
    </row>
    <row r="476" spans="1:8" x14ac:dyDescent="0.2">
      <c r="A476" s="62"/>
      <c r="B476" s="16"/>
      <c r="C476" s="17"/>
      <c r="D476" s="17"/>
      <c r="E476" s="75"/>
      <c r="F476" s="75"/>
      <c r="G476" s="75"/>
      <c r="H476" s="75"/>
    </row>
    <row r="477" spans="1:8" x14ac:dyDescent="0.2">
      <c r="A477" s="62"/>
      <c r="B477" s="16"/>
      <c r="C477" s="17"/>
      <c r="D477" s="17"/>
      <c r="E477" s="75"/>
      <c r="F477" s="75"/>
      <c r="G477" s="75"/>
      <c r="H477" s="75"/>
    </row>
    <row r="478" spans="1:8" x14ac:dyDescent="0.2">
      <c r="A478" s="62"/>
      <c r="B478" s="16"/>
      <c r="C478" s="17"/>
      <c r="D478" s="17"/>
      <c r="E478" s="75"/>
      <c r="F478" s="75"/>
      <c r="G478" s="75"/>
      <c r="H478" s="75"/>
    </row>
    <row r="479" spans="1:8" x14ac:dyDescent="0.2">
      <c r="A479" s="62"/>
      <c r="B479" s="16"/>
      <c r="C479" s="17"/>
      <c r="D479" s="17"/>
      <c r="E479" s="75"/>
      <c r="F479" s="75"/>
      <c r="G479" s="75"/>
      <c r="H479" s="75"/>
    </row>
    <row r="480" spans="1:8" x14ac:dyDescent="0.2">
      <c r="A480" s="62"/>
      <c r="B480" s="16"/>
      <c r="C480" s="17"/>
      <c r="D480" s="17"/>
      <c r="E480" s="75"/>
      <c r="F480" s="75"/>
      <c r="G480" s="75"/>
      <c r="H480" s="75"/>
    </row>
    <row r="481" spans="1:8" x14ac:dyDescent="0.2">
      <c r="A481" s="62"/>
      <c r="B481" s="16"/>
      <c r="C481" s="17"/>
      <c r="D481" s="17"/>
      <c r="E481" s="75"/>
      <c r="F481" s="75"/>
      <c r="G481" s="75"/>
      <c r="H481" s="75"/>
    </row>
    <row r="482" spans="1:8" x14ac:dyDescent="0.2">
      <c r="A482" s="62"/>
      <c r="B482" s="16"/>
      <c r="C482" s="17"/>
      <c r="D482" s="17"/>
      <c r="E482" s="75"/>
      <c r="F482" s="75"/>
      <c r="G482" s="75"/>
      <c r="H482" s="75"/>
    </row>
    <row r="483" spans="1:8" x14ac:dyDescent="0.2">
      <c r="A483" s="62"/>
      <c r="B483" s="16"/>
      <c r="C483" s="17"/>
      <c r="D483" s="17"/>
      <c r="E483" s="75"/>
      <c r="F483" s="75"/>
      <c r="G483" s="75"/>
      <c r="H483" s="75"/>
    </row>
    <row r="484" spans="1:8" x14ac:dyDescent="0.2">
      <c r="A484" s="62"/>
      <c r="B484" s="16"/>
      <c r="C484" s="17"/>
      <c r="D484" s="17"/>
      <c r="E484" s="75"/>
      <c r="F484" s="75"/>
      <c r="G484" s="75"/>
      <c r="H484" s="75"/>
    </row>
    <row r="485" spans="1:8" x14ac:dyDescent="0.2">
      <c r="A485" s="62"/>
      <c r="B485" s="16"/>
      <c r="C485" s="17"/>
      <c r="D485" s="17"/>
      <c r="E485" s="75"/>
      <c r="F485" s="75"/>
      <c r="G485" s="75"/>
      <c r="H485" s="75"/>
    </row>
    <row r="486" spans="1:8" x14ac:dyDescent="0.2">
      <c r="A486" s="62"/>
      <c r="B486" s="16"/>
      <c r="C486" s="17"/>
      <c r="D486" s="17"/>
      <c r="E486" s="75"/>
      <c r="F486" s="75"/>
      <c r="G486" s="75"/>
      <c r="H486" s="75"/>
    </row>
    <row r="487" spans="1:8" x14ac:dyDescent="0.2">
      <c r="A487" s="62"/>
      <c r="B487" s="16"/>
      <c r="C487" s="17"/>
      <c r="D487" s="17"/>
      <c r="E487" s="75"/>
      <c r="F487" s="75"/>
      <c r="G487" s="75"/>
      <c r="H487" s="75"/>
    </row>
    <row r="488" spans="1:8" x14ac:dyDescent="0.2">
      <c r="A488" s="62"/>
      <c r="B488" s="16"/>
      <c r="C488" s="17"/>
      <c r="D488" s="17"/>
      <c r="E488" s="75"/>
      <c r="F488" s="75"/>
      <c r="G488" s="75"/>
      <c r="H488" s="75"/>
    </row>
    <row r="489" spans="1:8" x14ac:dyDescent="0.2">
      <c r="A489" s="62"/>
      <c r="B489" s="16"/>
      <c r="C489" s="17"/>
      <c r="D489" s="17"/>
      <c r="E489" s="75"/>
      <c r="F489" s="75"/>
      <c r="G489" s="75"/>
      <c r="H489" s="75"/>
    </row>
    <row r="490" spans="1:8" x14ac:dyDescent="0.2">
      <c r="A490" s="62"/>
      <c r="B490" s="16"/>
      <c r="C490" s="17"/>
      <c r="D490" s="17"/>
      <c r="E490" s="75"/>
      <c r="F490" s="75"/>
      <c r="G490" s="75"/>
      <c r="H490" s="75"/>
    </row>
    <row r="491" spans="1:8" x14ac:dyDescent="0.2">
      <c r="A491" s="62"/>
      <c r="B491" s="16"/>
      <c r="C491" s="17"/>
      <c r="D491" s="17"/>
      <c r="E491" s="75"/>
      <c r="F491" s="75"/>
      <c r="G491" s="75"/>
      <c r="H491" s="75"/>
    </row>
    <row r="492" spans="1:8" x14ac:dyDescent="0.2">
      <c r="A492" s="62"/>
      <c r="B492" s="16"/>
      <c r="C492" s="17"/>
      <c r="D492" s="17"/>
      <c r="E492" s="75"/>
      <c r="F492" s="75"/>
      <c r="G492" s="75"/>
      <c r="H492" s="75"/>
    </row>
    <row r="493" spans="1:8" x14ac:dyDescent="0.2">
      <c r="A493" s="62"/>
      <c r="B493" s="16"/>
      <c r="C493" s="17"/>
      <c r="D493" s="17"/>
      <c r="E493" s="75"/>
      <c r="F493" s="75"/>
      <c r="G493" s="75"/>
      <c r="H493" s="75"/>
    </row>
    <row r="494" spans="1:8" x14ac:dyDescent="0.2">
      <c r="A494" s="62"/>
      <c r="B494" s="16"/>
      <c r="C494" s="17"/>
      <c r="D494" s="17"/>
      <c r="E494" s="75"/>
      <c r="F494" s="75"/>
      <c r="G494" s="75"/>
      <c r="H494" s="75"/>
    </row>
    <row r="495" spans="1:8" x14ac:dyDescent="0.2">
      <c r="A495" s="62"/>
      <c r="B495" s="16"/>
      <c r="C495" s="17"/>
      <c r="D495" s="17"/>
      <c r="E495" s="75"/>
      <c r="F495" s="75"/>
      <c r="G495" s="75"/>
      <c r="H495" s="75"/>
    </row>
    <row r="496" spans="1:8" x14ac:dyDescent="0.2">
      <c r="A496" s="62"/>
      <c r="B496" s="16"/>
      <c r="C496" s="17"/>
      <c r="D496" s="17"/>
      <c r="E496" s="75"/>
      <c r="F496" s="75"/>
      <c r="G496" s="75"/>
      <c r="H496" s="75"/>
    </row>
    <row r="497" spans="1:8" x14ac:dyDescent="0.2">
      <c r="A497" s="62"/>
      <c r="B497" s="16"/>
      <c r="C497" s="17"/>
      <c r="D497" s="17"/>
      <c r="E497" s="75"/>
      <c r="F497" s="75"/>
      <c r="G497" s="75"/>
      <c r="H497" s="75"/>
    </row>
    <row r="498" spans="1:8" x14ac:dyDescent="0.2">
      <c r="A498" s="62"/>
      <c r="B498" s="16"/>
      <c r="C498" s="17"/>
      <c r="D498" s="17"/>
      <c r="E498" s="75"/>
      <c r="F498" s="75"/>
      <c r="G498" s="75"/>
      <c r="H498" s="75"/>
    </row>
    <row r="499" spans="1:8" x14ac:dyDescent="0.2">
      <c r="A499" s="62"/>
      <c r="B499" s="16"/>
      <c r="C499" s="17"/>
      <c r="D499" s="17"/>
      <c r="E499" s="75"/>
      <c r="F499" s="75"/>
      <c r="G499" s="75"/>
      <c r="H499" s="75"/>
    </row>
    <row r="500" spans="1:8" x14ac:dyDescent="0.2">
      <c r="A500" s="62"/>
      <c r="B500" s="16"/>
      <c r="C500" s="17"/>
      <c r="D500" s="17"/>
      <c r="E500" s="75"/>
      <c r="F500" s="75"/>
      <c r="G500" s="75"/>
      <c r="H500" s="75"/>
    </row>
    <row r="501" spans="1:8" x14ac:dyDescent="0.2">
      <c r="A501" s="62"/>
      <c r="B501" s="16"/>
      <c r="C501" s="17"/>
      <c r="D501" s="17"/>
      <c r="E501" s="75"/>
      <c r="F501" s="75"/>
      <c r="G501" s="75"/>
      <c r="H501" s="75"/>
    </row>
    <row r="502" spans="1:8" x14ac:dyDescent="0.2">
      <c r="A502" s="62"/>
      <c r="B502" s="16"/>
      <c r="C502" s="17"/>
      <c r="D502" s="17"/>
      <c r="E502" s="75"/>
      <c r="F502" s="75"/>
      <c r="G502" s="75"/>
      <c r="H502" s="75"/>
    </row>
    <row r="503" spans="1:8" x14ac:dyDescent="0.2">
      <c r="A503" s="62"/>
      <c r="B503" s="16"/>
      <c r="C503" s="17"/>
      <c r="D503" s="17"/>
      <c r="E503" s="75"/>
      <c r="F503" s="75"/>
      <c r="G503" s="75"/>
      <c r="H503" s="75"/>
    </row>
    <row r="504" spans="1:8" x14ac:dyDescent="0.2">
      <c r="A504" s="62"/>
      <c r="B504" s="16"/>
      <c r="C504" s="17"/>
      <c r="D504" s="17"/>
      <c r="E504" s="75"/>
      <c r="F504" s="75"/>
      <c r="G504" s="75"/>
      <c r="H504" s="75"/>
    </row>
    <row r="505" spans="1:8" x14ac:dyDescent="0.2">
      <c r="A505" s="62"/>
      <c r="B505" s="16"/>
      <c r="C505" s="17"/>
      <c r="D505" s="17"/>
      <c r="E505" s="75"/>
      <c r="F505" s="75"/>
      <c r="G505" s="75"/>
      <c r="H505" s="75"/>
    </row>
    <row r="506" spans="1:8" x14ac:dyDescent="0.2">
      <c r="A506" s="62"/>
      <c r="B506" s="16"/>
      <c r="C506" s="17"/>
      <c r="D506" s="17"/>
      <c r="E506" s="75"/>
      <c r="F506" s="75"/>
      <c r="G506" s="75"/>
      <c r="H506" s="75"/>
    </row>
    <row r="507" spans="1:8" x14ac:dyDescent="0.2">
      <c r="A507" s="62"/>
      <c r="B507" s="16"/>
      <c r="C507" s="17"/>
      <c r="D507" s="17"/>
      <c r="E507" s="75"/>
      <c r="F507" s="75"/>
      <c r="G507" s="75"/>
      <c r="H507" s="75"/>
    </row>
    <row r="508" spans="1:8" x14ac:dyDescent="0.2">
      <c r="A508" s="62"/>
      <c r="B508" s="16"/>
      <c r="C508" s="17"/>
      <c r="D508" s="17"/>
      <c r="E508" s="75"/>
      <c r="F508" s="75"/>
      <c r="G508" s="75"/>
      <c r="H508" s="75"/>
    </row>
    <row r="509" spans="1:8" x14ac:dyDescent="0.2">
      <c r="A509" s="62"/>
      <c r="B509" s="16"/>
      <c r="C509" s="17"/>
      <c r="D509" s="17"/>
      <c r="E509" s="75"/>
      <c r="F509" s="75"/>
      <c r="G509" s="75"/>
      <c r="H509" s="75"/>
    </row>
    <row r="510" spans="1:8" x14ac:dyDescent="0.2">
      <c r="A510" s="62"/>
      <c r="B510" s="16"/>
      <c r="C510" s="17"/>
      <c r="D510" s="17"/>
      <c r="E510" s="75"/>
      <c r="F510" s="75"/>
      <c r="G510" s="75"/>
      <c r="H510" s="75"/>
    </row>
    <row r="511" spans="1:8" x14ac:dyDescent="0.2">
      <c r="A511" s="62"/>
      <c r="B511" s="16"/>
      <c r="C511" s="17"/>
      <c r="D511" s="17"/>
      <c r="E511" s="75"/>
      <c r="F511" s="75"/>
      <c r="G511" s="75"/>
      <c r="H511" s="75"/>
    </row>
    <row r="512" spans="1:8" x14ac:dyDescent="0.2">
      <c r="A512" s="62"/>
      <c r="B512" s="16"/>
      <c r="C512" s="17"/>
      <c r="D512" s="17"/>
      <c r="E512" s="75"/>
      <c r="F512" s="75"/>
      <c r="G512" s="75"/>
      <c r="H512" s="75"/>
    </row>
    <row r="513" spans="1:8" x14ac:dyDescent="0.2">
      <c r="A513" s="62"/>
      <c r="B513" s="16"/>
      <c r="C513" s="17"/>
      <c r="D513" s="17"/>
      <c r="E513" s="75"/>
      <c r="F513" s="75"/>
      <c r="G513" s="75"/>
      <c r="H513" s="75"/>
    </row>
    <row r="514" spans="1:8" x14ac:dyDescent="0.2">
      <c r="A514" s="62"/>
      <c r="B514" s="16"/>
      <c r="C514" s="17"/>
      <c r="D514" s="17"/>
      <c r="E514" s="75"/>
      <c r="F514" s="75"/>
      <c r="G514" s="75"/>
      <c r="H514" s="75"/>
    </row>
    <row r="515" spans="1:8" x14ac:dyDescent="0.2">
      <c r="A515" s="62"/>
      <c r="B515" s="16"/>
      <c r="C515" s="17"/>
      <c r="D515" s="17"/>
      <c r="E515" s="75"/>
      <c r="F515" s="75"/>
      <c r="G515" s="75"/>
      <c r="H515" s="75"/>
    </row>
    <row r="516" spans="1:8" x14ac:dyDescent="0.2">
      <c r="A516" s="62"/>
      <c r="B516" s="16"/>
      <c r="C516" s="17"/>
      <c r="D516" s="17"/>
      <c r="E516" s="75"/>
      <c r="F516" s="75"/>
      <c r="G516" s="75"/>
      <c r="H516" s="75"/>
    </row>
    <row r="517" spans="1:8" x14ac:dyDescent="0.2">
      <c r="A517" s="62"/>
      <c r="B517" s="16"/>
      <c r="C517" s="17"/>
      <c r="D517" s="17"/>
      <c r="E517" s="75"/>
      <c r="F517" s="75"/>
      <c r="G517" s="75"/>
      <c r="H517" s="75"/>
    </row>
    <row r="518" spans="1:8" x14ac:dyDescent="0.2">
      <c r="A518" s="62"/>
      <c r="B518" s="16"/>
      <c r="C518" s="17"/>
      <c r="D518" s="17"/>
      <c r="E518" s="75"/>
      <c r="F518" s="75"/>
      <c r="G518" s="75"/>
      <c r="H518" s="75"/>
    </row>
    <row r="519" spans="1:8" x14ac:dyDescent="0.2">
      <c r="A519" s="62"/>
      <c r="B519" s="16"/>
      <c r="C519" s="17"/>
      <c r="D519" s="17"/>
      <c r="E519" s="75"/>
      <c r="F519" s="75"/>
      <c r="G519" s="75"/>
      <c r="H519" s="75"/>
    </row>
    <row r="520" spans="1:8" x14ac:dyDescent="0.2">
      <c r="A520" s="62"/>
      <c r="B520" s="16"/>
      <c r="C520" s="17"/>
      <c r="D520" s="17"/>
      <c r="E520" s="75"/>
      <c r="F520" s="75"/>
      <c r="G520" s="75"/>
      <c r="H520" s="75"/>
    </row>
    <row r="521" spans="1:8" x14ac:dyDescent="0.2">
      <c r="A521" s="62"/>
      <c r="B521" s="16"/>
      <c r="C521" s="17"/>
      <c r="D521" s="17"/>
      <c r="E521" s="75"/>
      <c r="F521" s="75"/>
      <c r="G521" s="75"/>
      <c r="H521" s="75"/>
    </row>
    <row r="522" spans="1:8" x14ac:dyDescent="0.2">
      <c r="A522" s="62"/>
      <c r="B522" s="16"/>
      <c r="C522" s="17"/>
      <c r="D522" s="17"/>
      <c r="E522" s="75"/>
      <c r="F522" s="75"/>
      <c r="G522" s="75"/>
      <c r="H522" s="75"/>
    </row>
    <row r="523" spans="1:8" x14ac:dyDescent="0.2">
      <c r="A523" s="62"/>
      <c r="B523" s="16"/>
      <c r="C523" s="17"/>
      <c r="D523" s="17"/>
      <c r="E523" s="75"/>
      <c r="F523" s="75"/>
      <c r="G523" s="75"/>
      <c r="H523" s="75"/>
    </row>
    <row r="524" spans="1:8" x14ac:dyDescent="0.2">
      <c r="A524" s="62"/>
      <c r="B524" s="16"/>
      <c r="C524" s="17"/>
      <c r="D524" s="17"/>
      <c r="E524" s="75"/>
      <c r="F524" s="75"/>
      <c r="G524" s="75"/>
      <c r="H524" s="75"/>
    </row>
    <row r="525" spans="1:8" x14ac:dyDescent="0.2">
      <c r="A525" s="62"/>
      <c r="B525" s="16"/>
      <c r="C525" s="17"/>
      <c r="D525" s="17"/>
      <c r="E525" s="75"/>
      <c r="F525" s="75"/>
      <c r="G525" s="75"/>
      <c r="H525" s="75"/>
    </row>
    <row r="526" spans="1:8" x14ac:dyDescent="0.2">
      <c r="A526" s="62"/>
      <c r="B526" s="16"/>
      <c r="C526" s="17"/>
      <c r="D526" s="17"/>
      <c r="E526" s="75"/>
      <c r="F526" s="75"/>
      <c r="G526" s="75"/>
      <c r="H526" s="75"/>
    </row>
    <row r="527" spans="1:8" x14ac:dyDescent="0.2">
      <c r="A527" s="62"/>
      <c r="B527" s="16"/>
      <c r="C527" s="17"/>
      <c r="D527" s="17"/>
      <c r="E527" s="75"/>
      <c r="F527" s="75"/>
      <c r="G527" s="75"/>
      <c r="H527" s="75"/>
    </row>
    <row r="528" spans="1:8" x14ac:dyDescent="0.2">
      <c r="A528" s="62"/>
      <c r="B528" s="16"/>
      <c r="C528" s="17"/>
      <c r="D528" s="17"/>
      <c r="E528" s="75"/>
      <c r="F528" s="75"/>
      <c r="G528" s="75"/>
      <c r="H528" s="75"/>
    </row>
    <row r="529" spans="1:8" x14ac:dyDescent="0.2">
      <c r="A529" s="62"/>
      <c r="B529" s="16"/>
      <c r="C529" s="17"/>
      <c r="D529" s="17"/>
      <c r="E529" s="75"/>
      <c r="F529" s="75"/>
      <c r="G529" s="75"/>
      <c r="H529" s="75"/>
    </row>
    <row r="530" spans="1:8" x14ac:dyDescent="0.2">
      <c r="A530" s="62"/>
      <c r="B530" s="16"/>
      <c r="C530" s="17"/>
      <c r="D530" s="17"/>
      <c r="E530" s="75"/>
      <c r="F530" s="75"/>
      <c r="G530" s="75"/>
      <c r="H530" s="75"/>
    </row>
    <row r="531" spans="1:8" x14ac:dyDescent="0.2">
      <c r="A531" s="62"/>
      <c r="B531" s="16"/>
      <c r="C531" s="17"/>
      <c r="D531" s="17"/>
      <c r="E531" s="75"/>
      <c r="F531" s="75"/>
      <c r="G531" s="75"/>
      <c r="H531" s="75"/>
    </row>
    <row r="532" spans="1:8" x14ac:dyDescent="0.2">
      <c r="A532" s="62"/>
      <c r="B532" s="16"/>
      <c r="C532" s="17"/>
      <c r="D532" s="17"/>
      <c r="E532" s="75"/>
      <c r="F532" s="75"/>
      <c r="G532" s="75"/>
      <c r="H532" s="75"/>
    </row>
    <row r="533" spans="1:8" x14ac:dyDescent="0.2">
      <c r="A533" s="62"/>
      <c r="B533" s="16"/>
      <c r="C533" s="17"/>
      <c r="D533" s="17"/>
      <c r="E533" s="75"/>
      <c r="F533" s="75"/>
      <c r="G533" s="75"/>
      <c r="H533" s="75"/>
    </row>
    <row r="534" spans="1:8" x14ac:dyDescent="0.2">
      <c r="A534" s="62"/>
      <c r="B534" s="16"/>
      <c r="C534" s="17"/>
      <c r="D534" s="17"/>
      <c r="E534" s="75"/>
      <c r="F534" s="75"/>
      <c r="G534" s="75"/>
      <c r="H534" s="75"/>
    </row>
    <row r="535" spans="1:8" x14ac:dyDescent="0.2">
      <c r="A535" s="62"/>
      <c r="B535" s="16"/>
      <c r="C535" s="17"/>
      <c r="D535" s="17"/>
      <c r="E535" s="75"/>
      <c r="F535" s="75"/>
      <c r="G535" s="75"/>
      <c r="H535" s="75"/>
    </row>
    <row r="536" spans="1:8" x14ac:dyDescent="0.2">
      <c r="A536" s="62"/>
      <c r="B536" s="16"/>
      <c r="C536" s="17"/>
      <c r="D536" s="17"/>
      <c r="E536" s="75"/>
      <c r="F536" s="75"/>
      <c r="G536" s="75"/>
      <c r="H536" s="75"/>
    </row>
    <row r="537" spans="1:8" x14ac:dyDescent="0.2">
      <c r="A537" s="62"/>
      <c r="B537" s="16"/>
      <c r="C537" s="17"/>
      <c r="D537" s="17"/>
      <c r="E537" s="75"/>
      <c r="F537" s="75"/>
      <c r="G537" s="75"/>
      <c r="H537" s="75"/>
    </row>
    <row r="538" spans="1:8" x14ac:dyDescent="0.2">
      <c r="A538" s="62"/>
      <c r="B538" s="16"/>
      <c r="C538" s="17"/>
      <c r="D538" s="17"/>
      <c r="E538" s="75"/>
      <c r="F538" s="75"/>
      <c r="G538" s="75"/>
      <c r="H538" s="75"/>
    </row>
    <row r="539" spans="1:8" x14ac:dyDescent="0.2">
      <c r="A539" s="62"/>
      <c r="B539" s="16"/>
      <c r="C539" s="17"/>
      <c r="D539" s="17"/>
      <c r="E539" s="75"/>
      <c r="F539" s="75"/>
      <c r="G539" s="75"/>
      <c r="H539" s="75"/>
    </row>
    <row r="540" spans="1:8" x14ac:dyDescent="0.2">
      <c r="A540" s="62"/>
      <c r="B540" s="16"/>
      <c r="C540" s="17"/>
      <c r="D540" s="17"/>
      <c r="E540" s="75"/>
      <c r="F540" s="75"/>
      <c r="G540" s="75"/>
      <c r="H540" s="75"/>
    </row>
    <row r="541" spans="1:8" x14ac:dyDescent="0.2">
      <c r="A541" s="62"/>
      <c r="B541" s="16"/>
      <c r="C541" s="17"/>
      <c r="D541" s="17"/>
      <c r="E541" s="75"/>
      <c r="F541" s="75"/>
      <c r="G541" s="75"/>
      <c r="H541" s="75"/>
    </row>
    <row r="542" spans="1:8" x14ac:dyDescent="0.2">
      <c r="A542" s="62"/>
      <c r="B542" s="16"/>
      <c r="C542" s="17"/>
      <c r="D542" s="17"/>
      <c r="E542" s="75"/>
      <c r="F542" s="75"/>
      <c r="G542" s="75"/>
      <c r="H542" s="75"/>
    </row>
    <row r="543" spans="1:8" x14ac:dyDescent="0.2">
      <c r="A543" s="62"/>
      <c r="B543" s="16"/>
      <c r="C543" s="17"/>
      <c r="D543" s="17"/>
      <c r="E543" s="75"/>
      <c r="F543" s="75"/>
      <c r="G543" s="75"/>
      <c r="H543" s="75"/>
    </row>
    <row r="544" spans="1:8" x14ac:dyDescent="0.2">
      <c r="A544" s="62"/>
      <c r="B544" s="16"/>
      <c r="C544" s="17"/>
      <c r="D544" s="17"/>
      <c r="E544" s="75"/>
      <c r="F544" s="75"/>
      <c r="G544" s="75"/>
      <c r="H544" s="75"/>
    </row>
    <row r="545" spans="1:8" x14ac:dyDescent="0.2">
      <c r="A545" s="62"/>
      <c r="B545" s="16"/>
      <c r="C545" s="17"/>
      <c r="D545" s="17"/>
      <c r="E545" s="75"/>
      <c r="F545" s="75"/>
      <c r="G545" s="75"/>
      <c r="H545" s="75"/>
    </row>
    <row r="546" spans="1:8" x14ac:dyDescent="0.2">
      <c r="A546" s="62"/>
      <c r="B546" s="16"/>
      <c r="C546" s="17"/>
      <c r="D546" s="17"/>
      <c r="E546" s="75"/>
      <c r="F546" s="75"/>
      <c r="G546" s="75"/>
      <c r="H546" s="75"/>
    </row>
    <row r="547" spans="1:8" x14ac:dyDescent="0.2">
      <c r="A547" s="62"/>
      <c r="B547" s="16"/>
      <c r="C547" s="17"/>
      <c r="D547" s="17"/>
      <c r="E547" s="75"/>
      <c r="F547" s="75"/>
      <c r="G547" s="75"/>
      <c r="H547" s="75"/>
    </row>
    <row r="548" spans="1:8" x14ac:dyDescent="0.2">
      <c r="A548" s="62"/>
      <c r="B548" s="16"/>
      <c r="C548" s="17"/>
      <c r="D548" s="17"/>
      <c r="E548" s="75"/>
      <c r="F548" s="75"/>
      <c r="G548" s="75"/>
      <c r="H548" s="75"/>
    </row>
    <row r="549" spans="1:8" x14ac:dyDescent="0.2">
      <c r="A549" s="62"/>
      <c r="B549" s="16"/>
      <c r="C549" s="17"/>
      <c r="D549" s="17"/>
      <c r="E549" s="75"/>
      <c r="F549" s="75"/>
      <c r="G549" s="75"/>
      <c r="H549" s="75"/>
    </row>
    <row r="550" spans="1:8" x14ac:dyDescent="0.2">
      <c r="A550" s="62"/>
      <c r="B550" s="16"/>
      <c r="C550" s="17"/>
      <c r="D550" s="17"/>
      <c r="E550" s="75"/>
      <c r="F550" s="75"/>
      <c r="G550" s="75"/>
      <c r="H550" s="75"/>
    </row>
    <row r="551" spans="1:8" x14ac:dyDescent="0.2">
      <c r="A551" s="62"/>
      <c r="B551" s="16"/>
      <c r="C551" s="17"/>
      <c r="D551" s="17"/>
      <c r="E551" s="75"/>
      <c r="F551" s="75"/>
      <c r="G551" s="75"/>
      <c r="H551" s="75"/>
    </row>
    <row r="552" spans="1:8" x14ac:dyDescent="0.2">
      <c r="A552" s="62"/>
      <c r="B552" s="16"/>
      <c r="C552" s="17"/>
      <c r="D552" s="17"/>
      <c r="E552" s="75"/>
      <c r="F552" s="75"/>
      <c r="G552" s="75"/>
      <c r="H552" s="75"/>
    </row>
    <row r="553" spans="1:8" x14ac:dyDescent="0.2">
      <c r="A553" s="62"/>
      <c r="B553" s="16"/>
      <c r="C553" s="17"/>
      <c r="D553" s="17"/>
      <c r="E553" s="75"/>
      <c r="F553" s="75"/>
      <c r="G553" s="75"/>
      <c r="H553" s="75"/>
    </row>
    <row r="554" spans="1:8" x14ac:dyDescent="0.2">
      <c r="A554" s="62"/>
      <c r="B554" s="16"/>
      <c r="C554" s="17"/>
      <c r="D554" s="17"/>
      <c r="E554" s="75"/>
      <c r="F554" s="75"/>
      <c r="G554" s="75"/>
      <c r="H554" s="75"/>
    </row>
    <row r="555" spans="1:8" x14ac:dyDescent="0.2">
      <c r="A555" s="62"/>
      <c r="B555" s="16"/>
      <c r="C555" s="17"/>
      <c r="D555" s="17"/>
      <c r="E555" s="75"/>
      <c r="F555" s="75"/>
      <c r="G555" s="75"/>
      <c r="H555" s="75"/>
    </row>
    <row r="556" spans="1:8" x14ac:dyDescent="0.2">
      <c r="A556" s="62"/>
      <c r="B556" s="16"/>
      <c r="C556" s="17"/>
      <c r="D556" s="17"/>
      <c r="E556" s="75"/>
      <c r="F556" s="75"/>
      <c r="G556" s="75"/>
      <c r="H556" s="75"/>
    </row>
    <row r="557" spans="1:8" x14ac:dyDescent="0.2">
      <c r="A557" s="62"/>
      <c r="B557" s="16"/>
      <c r="C557" s="17"/>
      <c r="D557" s="17"/>
      <c r="E557" s="75"/>
      <c r="F557" s="75"/>
      <c r="G557" s="75"/>
      <c r="H557" s="75"/>
    </row>
    <row r="558" spans="1:8" x14ac:dyDescent="0.2">
      <c r="A558" s="62"/>
      <c r="B558" s="16"/>
      <c r="C558" s="17"/>
      <c r="D558" s="17"/>
      <c r="E558" s="75"/>
      <c r="F558" s="75"/>
      <c r="G558" s="75"/>
      <c r="H558" s="75"/>
    </row>
    <row r="559" spans="1:8" x14ac:dyDescent="0.2">
      <c r="A559" s="62"/>
      <c r="B559" s="16"/>
      <c r="C559" s="17"/>
      <c r="D559" s="17"/>
      <c r="E559" s="75"/>
      <c r="F559" s="75"/>
      <c r="G559" s="75"/>
      <c r="H559" s="75"/>
    </row>
    <row r="560" spans="1:8" x14ac:dyDescent="0.2">
      <c r="A560" s="62"/>
      <c r="B560" s="16"/>
      <c r="C560" s="17"/>
      <c r="D560" s="17"/>
      <c r="E560" s="75"/>
      <c r="F560" s="75"/>
      <c r="G560" s="75"/>
      <c r="H560" s="75"/>
    </row>
    <row r="561" spans="1:8" x14ac:dyDescent="0.2">
      <c r="A561" s="62"/>
      <c r="B561" s="16"/>
      <c r="C561" s="17"/>
      <c r="D561" s="17"/>
      <c r="E561" s="75"/>
      <c r="F561" s="75"/>
      <c r="G561" s="75"/>
      <c r="H561" s="75"/>
    </row>
    <row r="562" spans="1:8" x14ac:dyDescent="0.2">
      <c r="A562" s="62"/>
      <c r="B562" s="16"/>
      <c r="C562" s="17"/>
      <c r="D562" s="17"/>
      <c r="E562" s="75"/>
      <c r="F562" s="75"/>
      <c r="G562" s="75"/>
      <c r="H562" s="75"/>
    </row>
    <row r="563" spans="1:8" x14ac:dyDescent="0.2">
      <c r="A563" s="62"/>
      <c r="B563" s="16"/>
      <c r="C563" s="17"/>
      <c r="D563" s="17"/>
      <c r="E563" s="75"/>
      <c r="F563" s="75"/>
      <c r="G563" s="75"/>
      <c r="H563" s="75"/>
    </row>
    <row r="564" spans="1:8" x14ac:dyDescent="0.2">
      <c r="A564" s="62"/>
      <c r="B564" s="16"/>
      <c r="C564" s="17"/>
      <c r="D564" s="17"/>
      <c r="E564" s="75"/>
      <c r="F564" s="75"/>
      <c r="G564" s="75"/>
      <c r="H564" s="75"/>
    </row>
    <row r="565" spans="1:8" x14ac:dyDescent="0.2">
      <c r="A565" s="62"/>
      <c r="B565" s="16"/>
      <c r="C565" s="17"/>
      <c r="D565" s="17"/>
      <c r="E565" s="75"/>
      <c r="F565" s="75"/>
      <c r="G565" s="75"/>
      <c r="H565" s="75"/>
    </row>
    <row r="566" spans="1:8" x14ac:dyDescent="0.2">
      <c r="A566" s="62"/>
      <c r="B566" s="16"/>
      <c r="C566" s="17"/>
      <c r="D566" s="17"/>
      <c r="E566" s="75"/>
      <c r="F566" s="75"/>
      <c r="G566" s="75"/>
      <c r="H566" s="75"/>
    </row>
    <row r="567" spans="1:8" x14ac:dyDescent="0.2">
      <c r="A567" s="62"/>
      <c r="B567" s="16"/>
      <c r="C567" s="17"/>
      <c r="D567" s="17"/>
      <c r="E567" s="75"/>
      <c r="F567" s="75"/>
      <c r="G567" s="75"/>
      <c r="H567" s="75"/>
    </row>
    <row r="568" spans="1:8" x14ac:dyDescent="0.2">
      <c r="A568" s="62"/>
      <c r="B568" s="16"/>
      <c r="C568" s="17"/>
      <c r="D568" s="17"/>
      <c r="E568" s="75"/>
      <c r="F568" s="75"/>
      <c r="G568" s="75"/>
      <c r="H568" s="75"/>
    </row>
    <row r="569" spans="1:8" x14ac:dyDescent="0.2">
      <c r="A569" s="62"/>
      <c r="B569" s="16"/>
      <c r="C569" s="17"/>
      <c r="D569" s="17"/>
      <c r="E569" s="75"/>
      <c r="F569" s="75"/>
      <c r="G569" s="75"/>
      <c r="H569" s="75"/>
    </row>
    <row r="570" spans="1:8" x14ac:dyDescent="0.2">
      <c r="A570" s="62"/>
      <c r="B570" s="16"/>
      <c r="C570" s="17"/>
      <c r="D570" s="17"/>
      <c r="E570" s="75"/>
      <c r="F570" s="75"/>
      <c r="G570" s="75"/>
      <c r="H570" s="75"/>
    </row>
    <row r="571" spans="1:8" x14ac:dyDescent="0.2">
      <c r="A571" s="62"/>
      <c r="B571" s="16"/>
      <c r="C571" s="17"/>
      <c r="D571" s="17"/>
      <c r="E571" s="75"/>
      <c r="F571" s="75"/>
      <c r="G571" s="75"/>
      <c r="H571" s="75"/>
    </row>
    <row r="572" spans="1:8" x14ac:dyDescent="0.2">
      <c r="A572" s="62"/>
      <c r="B572" s="16"/>
      <c r="C572" s="17"/>
      <c r="D572" s="17"/>
      <c r="E572" s="75"/>
      <c r="F572" s="75"/>
      <c r="G572" s="75"/>
      <c r="H572" s="75"/>
    </row>
    <row r="573" spans="1:8" x14ac:dyDescent="0.2">
      <c r="A573" s="62"/>
      <c r="B573" s="16"/>
      <c r="C573" s="17"/>
      <c r="D573" s="17"/>
      <c r="E573" s="75"/>
      <c r="F573" s="75"/>
      <c r="G573" s="75"/>
      <c r="H573" s="75"/>
    </row>
    <row r="574" spans="1:8" x14ac:dyDescent="0.2">
      <c r="A574" s="62"/>
      <c r="B574" s="16"/>
      <c r="C574" s="17"/>
      <c r="D574" s="17"/>
      <c r="E574" s="75"/>
      <c r="F574" s="75"/>
      <c r="G574" s="75"/>
      <c r="H574" s="75"/>
    </row>
    <row r="575" spans="1:8" x14ac:dyDescent="0.2">
      <c r="A575" s="62"/>
      <c r="B575" s="16"/>
      <c r="C575" s="17"/>
      <c r="D575" s="17"/>
      <c r="E575" s="75"/>
      <c r="F575" s="75"/>
      <c r="G575" s="75"/>
      <c r="H575" s="75"/>
    </row>
    <row r="576" spans="1:8" x14ac:dyDescent="0.2">
      <c r="A576" s="62"/>
      <c r="B576" s="16"/>
      <c r="C576" s="17"/>
      <c r="D576" s="17"/>
      <c r="E576" s="75"/>
      <c r="F576" s="75"/>
      <c r="G576" s="75"/>
      <c r="H576" s="75"/>
    </row>
    <row r="577" spans="1:8" x14ac:dyDescent="0.2">
      <c r="A577" s="62"/>
      <c r="B577" s="16"/>
      <c r="C577" s="17"/>
      <c r="D577" s="17"/>
      <c r="E577" s="75"/>
      <c r="F577" s="75"/>
      <c r="G577" s="75"/>
      <c r="H577" s="75"/>
    </row>
    <row r="578" spans="1:8" x14ac:dyDescent="0.2">
      <c r="A578" s="62"/>
      <c r="B578" s="16"/>
      <c r="C578" s="17"/>
      <c r="D578" s="17"/>
      <c r="E578" s="75"/>
      <c r="F578" s="75"/>
      <c r="G578" s="75"/>
      <c r="H578" s="75"/>
    </row>
    <row r="579" spans="1:8" x14ac:dyDescent="0.2">
      <c r="A579" s="62"/>
      <c r="B579" s="16"/>
      <c r="C579" s="17"/>
      <c r="D579" s="17"/>
      <c r="E579" s="75"/>
      <c r="F579" s="75"/>
      <c r="G579" s="75"/>
      <c r="H579" s="75"/>
    </row>
    <row r="580" spans="1:8" x14ac:dyDescent="0.2">
      <c r="A580" s="62"/>
      <c r="B580" s="16"/>
      <c r="C580" s="17"/>
      <c r="D580" s="17"/>
      <c r="E580" s="75"/>
      <c r="F580" s="75"/>
      <c r="G580" s="75"/>
      <c r="H580" s="75"/>
    </row>
    <row r="581" spans="1:8" x14ac:dyDescent="0.2">
      <c r="A581" s="62"/>
      <c r="B581" s="16"/>
      <c r="C581" s="17"/>
      <c r="D581" s="17"/>
      <c r="E581" s="75"/>
      <c r="F581" s="75"/>
      <c r="G581" s="75"/>
      <c r="H581" s="75"/>
    </row>
    <row r="582" spans="1:8" x14ac:dyDescent="0.2">
      <c r="A582" s="62"/>
      <c r="B582" s="16"/>
      <c r="C582" s="17"/>
      <c r="D582" s="17"/>
      <c r="E582" s="75"/>
      <c r="F582" s="75"/>
      <c r="G582" s="75"/>
      <c r="H582" s="75"/>
    </row>
    <row r="583" spans="1:8" x14ac:dyDescent="0.2">
      <c r="A583" s="62"/>
      <c r="B583" s="16"/>
      <c r="C583" s="17"/>
      <c r="D583" s="17"/>
      <c r="E583" s="75"/>
      <c r="F583" s="75"/>
      <c r="G583" s="75"/>
      <c r="H583" s="75"/>
    </row>
    <row r="584" spans="1:8" x14ac:dyDescent="0.2">
      <c r="A584" s="62"/>
      <c r="B584" s="16"/>
      <c r="C584" s="17"/>
      <c r="D584" s="17"/>
      <c r="E584" s="75"/>
      <c r="F584" s="75"/>
      <c r="G584" s="75"/>
      <c r="H584" s="75"/>
    </row>
    <row r="585" spans="1:8" x14ac:dyDescent="0.2">
      <c r="A585" s="62"/>
      <c r="B585" s="16"/>
      <c r="C585" s="17"/>
      <c r="D585" s="17"/>
      <c r="E585" s="75"/>
      <c r="F585" s="75"/>
      <c r="G585" s="75"/>
      <c r="H585" s="75"/>
    </row>
    <row r="586" spans="1:8" x14ac:dyDescent="0.2">
      <c r="A586" s="62"/>
      <c r="B586" s="16"/>
      <c r="C586" s="17"/>
      <c r="D586" s="17"/>
      <c r="E586" s="75"/>
      <c r="F586" s="75"/>
      <c r="G586" s="75"/>
      <c r="H586" s="75"/>
    </row>
    <row r="587" spans="1:8" x14ac:dyDescent="0.2">
      <c r="A587" s="62"/>
      <c r="B587" s="16"/>
      <c r="C587" s="17"/>
      <c r="D587" s="17"/>
      <c r="E587" s="75"/>
      <c r="F587" s="75"/>
      <c r="G587" s="75"/>
      <c r="H587" s="75"/>
    </row>
    <row r="588" spans="1:8" x14ac:dyDescent="0.2">
      <c r="A588" s="62"/>
      <c r="B588" s="16"/>
      <c r="C588" s="17"/>
      <c r="D588" s="17"/>
      <c r="E588" s="75"/>
      <c r="F588" s="75"/>
      <c r="G588" s="75"/>
      <c r="H588" s="75"/>
    </row>
    <row r="589" spans="1:8" x14ac:dyDescent="0.2">
      <c r="A589" s="62"/>
      <c r="B589" s="16"/>
      <c r="C589" s="17"/>
      <c r="D589" s="17"/>
      <c r="E589" s="75"/>
      <c r="F589" s="75"/>
      <c r="G589" s="75"/>
      <c r="H589" s="75"/>
    </row>
    <row r="590" spans="1:8" x14ac:dyDescent="0.2">
      <c r="A590" s="62"/>
      <c r="B590" s="16"/>
      <c r="C590" s="17"/>
      <c r="D590" s="17"/>
      <c r="E590" s="75"/>
      <c r="F590" s="75"/>
      <c r="G590" s="75"/>
      <c r="H590" s="75"/>
    </row>
    <row r="591" spans="1:8" x14ac:dyDescent="0.2">
      <c r="A591" s="62"/>
      <c r="B591" s="16"/>
      <c r="C591" s="17"/>
      <c r="D591" s="17"/>
      <c r="E591" s="75"/>
      <c r="F591" s="75"/>
      <c r="G591" s="75"/>
      <c r="H591" s="75"/>
    </row>
    <row r="592" spans="1:8" x14ac:dyDescent="0.2">
      <c r="A592" s="62"/>
      <c r="B592" s="16"/>
      <c r="C592" s="17"/>
      <c r="D592" s="17"/>
      <c r="E592" s="75"/>
      <c r="F592" s="75"/>
      <c r="G592" s="75"/>
      <c r="H592" s="75"/>
    </row>
    <row r="593" spans="1:8" x14ac:dyDescent="0.2">
      <c r="A593" s="62"/>
      <c r="B593" s="16"/>
      <c r="C593" s="17"/>
      <c r="D593" s="17"/>
      <c r="E593" s="75"/>
      <c r="F593" s="75"/>
      <c r="G593" s="75"/>
      <c r="H593" s="75"/>
    </row>
    <row r="594" spans="1:8" x14ac:dyDescent="0.2">
      <c r="A594" s="62"/>
      <c r="B594" s="16"/>
      <c r="C594" s="17"/>
      <c r="D594" s="17"/>
      <c r="E594" s="75"/>
      <c r="F594" s="75"/>
      <c r="G594" s="75"/>
      <c r="H594" s="75"/>
    </row>
    <row r="595" spans="1:8" x14ac:dyDescent="0.2">
      <c r="A595" s="62"/>
      <c r="B595" s="16"/>
      <c r="C595" s="17"/>
      <c r="D595" s="17"/>
      <c r="E595" s="75"/>
      <c r="F595" s="75"/>
      <c r="G595" s="75"/>
      <c r="H595" s="75"/>
    </row>
    <row r="596" spans="1:8" x14ac:dyDescent="0.2">
      <c r="A596" s="62"/>
      <c r="B596" s="16"/>
      <c r="C596" s="17"/>
      <c r="D596" s="17"/>
      <c r="E596" s="75"/>
      <c r="F596" s="75"/>
      <c r="G596" s="75"/>
      <c r="H596" s="75"/>
    </row>
    <row r="597" spans="1:8" x14ac:dyDescent="0.2">
      <c r="A597" s="62"/>
      <c r="B597" s="16"/>
      <c r="C597" s="17"/>
      <c r="D597" s="17"/>
      <c r="E597" s="75"/>
      <c r="F597" s="75"/>
      <c r="G597" s="75"/>
      <c r="H597" s="75"/>
    </row>
    <row r="598" spans="1:8" x14ac:dyDescent="0.2">
      <c r="A598" s="62"/>
      <c r="B598" s="16"/>
      <c r="C598" s="17"/>
      <c r="D598" s="17"/>
      <c r="E598" s="75"/>
      <c r="F598" s="75"/>
      <c r="G598" s="75"/>
      <c r="H598" s="75"/>
    </row>
    <row r="599" spans="1:8" x14ac:dyDescent="0.2">
      <c r="A599" s="62"/>
      <c r="B599" s="16"/>
      <c r="C599" s="17"/>
      <c r="D599" s="17"/>
      <c r="E599" s="75"/>
      <c r="F599" s="75"/>
      <c r="G599" s="75"/>
      <c r="H599" s="75"/>
    </row>
    <row r="600" spans="1:8" x14ac:dyDescent="0.2">
      <c r="A600" s="62"/>
      <c r="B600" s="16"/>
      <c r="C600" s="17"/>
      <c r="D600" s="17"/>
      <c r="E600" s="75"/>
      <c r="F600" s="75"/>
      <c r="G600" s="75"/>
      <c r="H600" s="75"/>
    </row>
    <row r="601" spans="1:8" x14ac:dyDescent="0.2">
      <c r="A601" s="62"/>
      <c r="B601" s="16"/>
      <c r="C601" s="17"/>
      <c r="D601" s="17"/>
      <c r="E601" s="75"/>
      <c r="F601" s="75"/>
      <c r="G601" s="75"/>
      <c r="H601" s="75"/>
    </row>
    <row r="602" spans="1:8" x14ac:dyDescent="0.2">
      <c r="A602" s="62"/>
      <c r="B602" s="16"/>
      <c r="C602" s="17"/>
      <c r="D602" s="17"/>
      <c r="E602" s="75"/>
      <c r="F602" s="75"/>
      <c r="G602" s="75"/>
      <c r="H602" s="75"/>
    </row>
    <row r="603" spans="1:8" x14ac:dyDescent="0.2">
      <c r="A603" s="62"/>
      <c r="B603" s="16"/>
      <c r="C603" s="17"/>
      <c r="D603" s="17"/>
      <c r="E603" s="75"/>
      <c r="F603" s="75"/>
      <c r="G603" s="75"/>
      <c r="H603" s="75"/>
    </row>
    <row r="604" spans="1:8" x14ac:dyDescent="0.2">
      <c r="A604" s="62"/>
      <c r="B604" s="16"/>
      <c r="C604" s="17"/>
      <c r="D604" s="17"/>
      <c r="E604" s="75"/>
      <c r="F604" s="75"/>
      <c r="G604" s="75"/>
      <c r="H604" s="75"/>
    </row>
    <row r="605" spans="1:8" x14ac:dyDescent="0.2">
      <c r="A605" s="62"/>
      <c r="B605" s="16"/>
      <c r="C605" s="17"/>
      <c r="D605" s="17"/>
      <c r="E605" s="75"/>
      <c r="F605" s="75"/>
      <c r="G605" s="75"/>
      <c r="H605" s="75"/>
    </row>
    <row r="606" spans="1:8" x14ac:dyDescent="0.2">
      <c r="A606" s="62"/>
      <c r="B606" s="16"/>
      <c r="C606" s="17"/>
      <c r="D606" s="17"/>
      <c r="E606" s="75"/>
      <c r="F606" s="75"/>
      <c r="G606" s="75"/>
      <c r="H606" s="75"/>
    </row>
    <row r="607" spans="1:8" x14ac:dyDescent="0.2">
      <c r="A607" s="62"/>
      <c r="B607" s="16"/>
      <c r="C607" s="17"/>
      <c r="D607" s="17"/>
      <c r="E607" s="75"/>
      <c r="F607" s="75"/>
      <c r="G607" s="75"/>
      <c r="H607" s="75"/>
    </row>
    <row r="608" spans="1:8" x14ac:dyDescent="0.2">
      <c r="A608" s="62"/>
      <c r="B608" s="16"/>
      <c r="C608" s="17"/>
      <c r="D608" s="17"/>
      <c r="E608" s="75"/>
      <c r="F608" s="75"/>
      <c r="G608" s="75"/>
      <c r="H608" s="75"/>
    </row>
    <row r="609" spans="1:8" x14ac:dyDescent="0.2">
      <c r="A609" s="62"/>
      <c r="B609" s="16"/>
      <c r="C609" s="17"/>
      <c r="D609" s="17"/>
      <c r="E609" s="75"/>
      <c r="F609" s="75"/>
      <c r="G609" s="75"/>
      <c r="H609" s="75"/>
    </row>
    <row r="610" spans="1:8" x14ac:dyDescent="0.2">
      <c r="A610" s="62"/>
      <c r="B610" s="16"/>
      <c r="C610" s="17"/>
      <c r="D610" s="17"/>
      <c r="E610" s="75"/>
      <c r="F610" s="75"/>
      <c r="G610" s="75"/>
      <c r="H610" s="75"/>
    </row>
    <row r="611" spans="1:8" x14ac:dyDescent="0.2">
      <c r="A611" s="62"/>
      <c r="B611" s="16"/>
      <c r="C611" s="17"/>
      <c r="D611" s="17"/>
      <c r="E611" s="75"/>
      <c r="F611" s="75"/>
      <c r="G611" s="75"/>
      <c r="H611" s="75"/>
    </row>
    <row r="612" spans="1:8" x14ac:dyDescent="0.2">
      <c r="A612" s="62"/>
      <c r="B612" s="16"/>
      <c r="C612" s="17"/>
      <c r="D612" s="17"/>
      <c r="E612" s="75"/>
      <c r="F612" s="75"/>
      <c r="G612" s="75"/>
      <c r="H612" s="75"/>
    </row>
    <row r="613" spans="1:8" x14ac:dyDescent="0.2">
      <c r="A613" s="62"/>
      <c r="B613" s="16"/>
      <c r="C613" s="17"/>
      <c r="D613" s="17"/>
      <c r="E613" s="75"/>
      <c r="F613" s="75"/>
      <c r="G613" s="75"/>
      <c r="H613" s="75"/>
    </row>
    <row r="614" spans="1:8" x14ac:dyDescent="0.2">
      <c r="A614" s="62"/>
      <c r="B614" s="16"/>
      <c r="C614" s="17"/>
      <c r="D614" s="17"/>
      <c r="E614" s="75"/>
      <c r="F614" s="75"/>
      <c r="G614" s="75"/>
      <c r="H614" s="75"/>
    </row>
    <row r="615" spans="1:8" x14ac:dyDescent="0.2">
      <c r="A615" s="62"/>
      <c r="B615" s="16"/>
      <c r="C615" s="17"/>
      <c r="D615" s="17"/>
      <c r="E615" s="75"/>
      <c r="F615" s="75"/>
      <c r="G615" s="75"/>
      <c r="H615" s="75"/>
    </row>
    <row r="616" spans="1:8" x14ac:dyDescent="0.2">
      <c r="A616" s="62"/>
      <c r="B616" s="16"/>
      <c r="C616" s="17"/>
      <c r="D616" s="17"/>
      <c r="E616" s="75"/>
      <c r="F616" s="75"/>
      <c r="G616" s="75"/>
      <c r="H616" s="75"/>
    </row>
    <row r="617" spans="1:8" x14ac:dyDescent="0.2">
      <c r="A617" s="62"/>
      <c r="B617" s="16"/>
      <c r="C617" s="17"/>
      <c r="D617" s="17"/>
      <c r="E617" s="75"/>
      <c r="F617" s="75"/>
      <c r="G617" s="75"/>
      <c r="H617" s="75"/>
    </row>
    <row r="618" spans="1:8" x14ac:dyDescent="0.2">
      <c r="A618" s="62"/>
      <c r="B618" s="16"/>
      <c r="C618" s="17"/>
      <c r="D618" s="17"/>
      <c r="E618" s="75"/>
      <c r="F618" s="75"/>
      <c r="G618" s="75"/>
      <c r="H618" s="75"/>
    </row>
    <row r="619" spans="1:8" x14ac:dyDescent="0.2">
      <c r="A619" s="62"/>
      <c r="B619" s="16"/>
      <c r="C619" s="17"/>
      <c r="D619" s="17"/>
      <c r="E619" s="75"/>
      <c r="F619" s="75"/>
      <c r="G619" s="75"/>
      <c r="H619" s="75"/>
    </row>
    <row r="620" spans="1:8" x14ac:dyDescent="0.2">
      <c r="A620" s="62"/>
      <c r="B620" s="16"/>
      <c r="C620" s="17"/>
      <c r="D620" s="17"/>
      <c r="E620" s="75"/>
      <c r="F620" s="75"/>
      <c r="G620" s="75"/>
      <c r="H620" s="75"/>
    </row>
    <row r="621" spans="1:8" x14ac:dyDescent="0.2">
      <c r="A621" s="62"/>
      <c r="B621" s="16"/>
      <c r="C621" s="17"/>
      <c r="D621" s="17"/>
      <c r="E621" s="75"/>
      <c r="F621" s="75"/>
      <c r="G621" s="75"/>
      <c r="H621" s="75"/>
    </row>
    <row r="622" spans="1:8" x14ac:dyDescent="0.2">
      <c r="A622" s="62"/>
      <c r="B622" s="16"/>
      <c r="C622" s="17"/>
      <c r="D622" s="17"/>
      <c r="E622" s="75"/>
      <c r="F622" s="75"/>
      <c r="G622" s="75"/>
      <c r="H622" s="75"/>
    </row>
    <row r="623" spans="1:8" x14ac:dyDescent="0.2">
      <c r="A623" s="62"/>
      <c r="B623" s="16"/>
      <c r="C623" s="17"/>
      <c r="D623" s="17"/>
      <c r="E623" s="75"/>
      <c r="F623" s="75"/>
      <c r="G623" s="75"/>
      <c r="H623" s="75"/>
    </row>
    <row r="624" spans="1:8" x14ac:dyDescent="0.2">
      <c r="A624" s="62"/>
      <c r="B624" s="16"/>
      <c r="C624" s="17"/>
      <c r="D624" s="17"/>
      <c r="E624" s="75"/>
      <c r="F624" s="75"/>
      <c r="G624" s="75"/>
      <c r="H624" s="75"/>
    </row>
    <row r="625" spans="1:8" x14ac:dyDescent="0.2">
      <c r="A625" s="62"/>
      <c r="B625" s="16"/>
      <c r="C625" s="17"/>
      <c r="D625" s="17"/>
      <c r="E625" s="75"/>
      <c r="F625" s="75"/>
      <c r="G625" s="75"/>
      <c r="H625" s="75"/>
    </row>
    <row r="626" spans="1:8" x14ac:dyDescent="0.2">
      <c r="A626" s="62"/>
      <c r="B626" s="16"/>
      <c r="C626" s="17"/>
      <c r="D626" s="17"/>
      <c r="E626" s="75"/>
      <c r="F626" s="75"/>
      <c r="G626" s="75"/>
      <c r="H626" s="75"/>
    </row>
    <row r="627" spans="1:8" x14ac:dyDescent="0.2">
      <c r="A627" s="62"/>
      <c r="B627" s="16"/>
      <c r="C627" s="17"/>
      <c r="D627" s="17"/>
      <c r="E627" s="75"/>
      <c r="F627" s="75"/>
      <c r="G627" s="75"/>
      <c r="H627" s="75"/>
    </row>
    <row r="628" spans="1:8" x14ac:dyDescent="0.2">
      <c r="A628" s="62"/>
      <c r="B628" s="16"/>
      <c r="C628" s="17"/>
      <c r="D628" s="17"/>
      <c r="E628" s="75"/>
      <c r="F628" s="75"/>
      <c r="G628" s="75"/>
      <c r="H628" s="75"/>
    </row>
    <row r="629" spans="1:8" x14ac:dyDescent="0.2">
      <c r="A629" s="62"/>
      <c r="B629" s="16"/>
      <c r="C629" s="17"/>
      <c r="D629" s="17"/>
      <c r="E629" s="75"/>
      <c r="F629" s="75"/>
      <c r="G629" s="75"/>
      <c r="H629" s="75"/>
    </row>
    <row r="630" spans="1:8" x14ac:dyDescent="0.2">
      <c r="A630" s="62"/>
      <c r="B630" s="16"/>
      <c r="C630" s="17"/>
      <c r="D630" s="17"/>
      <c r="E630" s="75"/>
      <c r="F630" s="75"/>
      <c r="G630" s="75"/>
      <c r="H630" s="75"/>
    </row>
    <row r="631" spans="1:8" x14ac:dyDescent="0.2">
      <c r="A631" s="62"/>
      <c r="B631" s="16"/>
      <c r="C631" s="17"/>
      <c r="D631" s="17"/>
      <c r="E631" s="75"/>
      <c r="F631" s="75"/>
      <c r="G631" s="75"/>
      <c r="H631" s="75"/>
    </row>
    <row r="632" spans="1:8" x14ac:dyDescent="0.2">
      <c r="A632" s="62"/>
      <c r="B632" s="16"/>
      <c r="C632" s="17"/>
      <c r="D632" s="17"/>
      <c r="E632" s="75"/>
      <c r="F632" s="75"/>
      <c r="G632" s="75"/>
      <c r="H632" s="75"/>
    </row>
    <row r="633" spans="1:8" x14ac:dyDescent="0.2">
      <c r="A633" s="62"/>
      <c r="B633" s="16"/>
      <c r="C633" s="17"/>
      <c r="D633" s="17"/>
      <c r="E633" s="75"/>
      <c r="F633" s="75"/>
      <c r="G633" s="75"/>
      <c r="H633" s="75"/>
    </row>
    <row r="634" spans="1:8" x14ac:dyDescent="0.2">
      <c r="A634" s="62"/>
      <c r="B634" s="16"/>
      <c r="C634" s="17"/>
      <c r="D634" s="17"/>
      <c r="E634" s="75"/>
      <c r="F634" s="75"/>
      <c r="G634" s="75"/>
      <c r="H634" s="75"/>
    </row>
    <row r="635" spans="1:8" x14ac:dyDescent="0.2">
      <c r="A635" s="62"/>
      <c r="B635" s="16"/>
      <c r="C635" s="17"/>
      <c r="D635" s="17"/>
      <c r="E635" s="75"/>
      <c r="F635" s="75"/>
      <c r="G635" s="75"/>
      <c r="H635" s="75"/>
    </row>
    <row r="636" spans="1:8" x14ac:dyDescent="0.2">
      <c r="A636" s="62"/>
      <c r="B636" s="16"/>
      <c r="C636" s="17"/>
      <c r="D636" s="17"/>
      <c r="E636" s="75"/>
      <c r="F636" s="75"/>
      <c r="G636" s="75"/>
      <c r="H636" s="75"/>
    </row>
    <row r="637" spans="1:8" x14ac:dyDescent="0.2">
      <c r="A637" s="62"/>
      <c r="B637" s="16"/>
      <c r="C637" s="17"/>
      <c r="D637" s="17"/>
      <c r="E637" s="75"/>
      <c r="F637" s="75"/>
      <c r="G637" s="75"/>
      <c r="H637" s="75"/>
    </row>
    <row r="638" spans="1:8" x14ac:dyDescent="0.2">
      <c r="A638" s="62"/>
      <c r="B638" s="16"/>
      <c r="C638" s="17"/>
      <c r="D638" s="17"/>
      <c r="E638" s="75"/>
      <c r="F638" s="75"/>
      <c r="G638" s="75"/>
      <c r="H638" s="75"/>
    </row>
    <row r="639" spans="1:8" x14ac:dyDescent="0.2">
      <c r="A639" s="62"/>
      <c r="B639" s="16"/>
      <c r="C639" s="17"/>
      <c r="D639" s="17"/>
      <c r="E639" s="75"/>
      <c r="F639" s="75"/>
      <c r="G639" s="75"/>
      <c r="H639" s="75"/>
    </row>
    <row r="640" spans="1:8" x14ac:dyDescent="0.2">
      <c r="A640" s="62"/>
      <c r="B640" s="16"/>
      <c r="C640" s="17"/>
      <c r="D640" s="17"/>
      <c r="E640" s="75"/>
      <c r="F640" s="75"/>
      <c r="G640" s="75"/>
      <c r="H640" s="75"/>
    </row>
    <row r="641" spans="1:8" x14ac:dyDescent="0.2">
      <c r="A641" s="62"/>
      <c r="B641" s="16"/>
      <c r="C641" s="17"/>
      <c r="D641" s="17"/>
      <c r="E641" s="75"/>
      <c r="F641" s="75"/>
      <c r="G641" s="75"/>
      <c r="H641" s="75"/>
    </row>
    <row r="642" spans="1:8" x14ac:dyDescent="0.2">
      <c r="A642" s="62"/>
      <c r="B642" s="16"/>
      <c r="C642" s="17"/>
      <c r="D642" s="17"/>
      <c r="E642" s="75"/>
      <c r="F642" s="75"/>
      <c r="G642" s="75"/>
      <c r="H642" s="75"/>
    </row>
    <row r="643" spans="1:8" x14ac:dyDescent="0.2">
      <c r="A643" s="62"/>
      <c r="B643" s="16"/>
      <c r="C643" s="17"/>
      <c r="D643" s="17"/>
      <c r="E643" s="75"/>
      <c r="F643" s="75"/>
      <c r="G643" s="75"/>
      <c r="H643" s="75"/>
    </row>
    <row r="644" spans="1:8" x14ac:dyDescent="0.2">
      <c r="A644" s="62"/>
      <c r="B644" s="16"/>
      <c r="C644" s="17"/>
      <c r="D644" s="17"/>
      <c r="E644" s="75"/>
      <c r="F644" s="75"/>
      <c r="G644" s="75"/>
      <c r="H644" s="75"/>
    </row>
    <row r="645" spans="1:8" x14ac:dyDescent="0.2">
      <c r="A645" s="62"/>
      <c r="B645" s="16"/>
      <c r="C645" s="17"/>
      <c r="D645" s="17"/>
      <c r="E645" s="75"/>
      <c r="F645" s="75"/>
      <c r="G645" s="75"/>
      <c r="H645" s="75"/>
    </row>
    <row r="646" spans="1:8" x14ac:dyDescent="0.2">
      <c r="A646" s="62"/>
      <c r="B646" s="16"/>
      <c r="C646" s="17"/>
      <c r="D646" s="17"/>
      <c r="E646" s="75"/>
      <c r="F646" s="75"/>
      <c r="G646" s="75"/>
      <c r="H646" s="75"/>
    </row>
    <row r="647" spans="1:8" x14ac:dyDescent="0.2">
      <c r="A647" s="62"/>
      <c r="B647" s="16"/>
      <c r="C647" s="17"/>
      <c r="D647" s="17"/>
      <c r="E647" s="75"/>
      <c r="F647" s="75"/>
      <c r="G647" s="75"/>
      <c r="H647" s="75"/>
    </row>
    <row r="648" spans="1:8" x14ac:dyDescent="0.2">
      <c r="A648" s="62"/>
      <c r="B648" s="16"/>
      <c r="C648" s="17"/>
      <c r="D648" s="17"/>
      <c r="E648" s="75"/>
      <c r="F648" s="75"/>
      <c r="G648" s="75"/>
      <c r="H648" s="75"/>
    </row>
    <row r="649" spans="1:8" x14ac:dyDescent="0.2">
      <c r="A649" s="62"/>
      <c r="B649" s="16"/>
      <c r="C649" s="17"/>
      <c r="D649" s="17"/>
      <c r="E649" s="75"/>
      <c r="F649" s="75"/>
      <c r="G649" s="75"/>
      <c r="H649" s="75"/>
    </row>
    <row r="650" spans="1:8" x14ac:dyDescent="0.2">
      <c r="A650" s="62"/>
      <c r="B650" s="16"/>
      <c r="C650" s="17"/>
      <c r="D650" s="17"/>
      <c r="E650" s="75"/>
      <c r="F650" s="75"/>
      <c r="G650" s="75"/>
      <c r="H650" s="75"/>
    </row>
    <row r="651" spans="1:8" x14ac:dyDescent="0.2">
      <c r="A651" s="62"/>
      <c r="B651" s="16"/>
      <c r="C651" s="17"/>
      <c r="D651" s="17"/>
      <c r="E651" s="75"/>
      <c r="F651" s="75"/>
      <c r="G651" s="75"/>
      <c r="H651" s="75"/>
    </row>
    <row r="652" spans="1:8" x14ac:dyDescent="0.2">
      <c r="A652" s="62"/>
      <c r="B652" s="16"/>
      <c r="C652" s="17"/>
      <c r="D652" s="17"/>
      <c r="E652" s="75"/>
      <c r="F652" s="75"/>
      <c r="G652" s="75"/>
      <c r="H652" s="75"/>
    </row>
    <row r="653" spans="1:8" x14ac:dyDescent="0.2">
      <c r="A653" s="62"/>
      <c r="B653" s="16"/>
      <c r="C653" s="17"/>
      <c r="D653" s="17"/>
      <c r="E653" s="75"/>
      <c r="F653" s="75"/>
      <c r="G653" s="75"/>
      <c r="H653" s="75"/>
    </row>
    <row r="654" spans="1:8" x14ac:dyDescent="0.2">
      <c r="A654" s="62"/>
      <c r="B654" s="16"/>
      <c r="C654" s="17"/>
      <c r="D654" s="17"/>
      <c r="E654" s="75"/>
      <c r="F654" s="75"/>
      <c r="G654" s="75"/>
      <c r="H654" s="75"/>
    </row>
    <row r="655" spans="1:8" x14ac:dyDescent="0.2">
      <c r="A655" s="62"/>
      <c r="B655" s="16"/>
      <c r="C655" s="17"/>
      <c r="D655" s="17"/>
      <c r="E655" s="75"/>
      <c r="F655" s="75"/>
      <c r="G655" s="75"/>
      <c r="H655" s="75"/>
    </row>
    <row r="656" spans="1:8" x14ac:dyDescent="0.2">
      <c r="A656" s="62"/>
      <c r="B656" s="16"/>
      <c r="C656" s="17"/>
      <c r="D656" s="17"/>
      <c r="E656" s="75"/>
      <c r="F656" s="75"/>
      <c r="G656" s="75"/>
      <c r="H656" s="75"/>
    </row>
    <row r="657" spans="1:8" x14ac:dyDescent="0.2">
      <c r="A657" s="62"/>
      <c r="B657" s="16"/>
      <c r="C657" s="17"/>
      <c r="D657" s="17"/>
      <c r="E657" s="75"/>
      <c r="F657" s="75"/>
      <c r="G657" s="75"/>
      <c r="H657" s="75"/>
    </row>
    <row r="658" spans="1:8" x14ac:dyDescent="0.2">
      <c r="A658" s="62"/>
      <c r="B658" s="16"/>
      <c r="C658" s="17"/>
      <c r="D658" s="17"/>
      <c r="E658" s="75"/>
      <c r="F658" s="75"/>
      <c r="G658" s="75"/>
      <c r="H658" s="75"/>
    </row>
    <row r="659" spans="1:8" x14ac:dyDescent="0.2">
      <c r="A659" s="62"/>
      <c r="B659" s="16"/>
      <c r="C659" s="17"/>
      <c r="D659" s="17"/>
      <c r="E659" s="75"/>
      <c r="F659" s="75"/>
      <c r="G659" s="75"/>
      <c r="H659" s="75"/>
    </row>
    <row r="660" spans="1:8" x14ac:dyDescent="0.2">
      <c r="A660" s="62"/>
      <c r="B660" s="16"/>
      <c r="C660" s="17"/>
      <c r="D660" s="17"/>
      <c r="E660" s="75"/>
      <c r="F660" s="75"/>
      <c r="G660" s="75"/>
      <c r="H660" s="75"/>
    </row>
    <row r="661" spans="1:8" x14ac:dyDescent="0.2">
      <c r="A661" s="62"/>
      <c r="B661" s="16"/>
      <c r="C661" s="17"/>
      <c r="D661" s="17"/>
      <c r="E661" s="75"/>
      <c r="F661" s="75"/>
      <c r="G661" s="75"/>
      <c r="H661" s="75"/>
    </row>
    <row r="662" spans="1:8" x14ac:dyDescent="0.2">
      <c r="A662" s="62"/>
      <c r="B662" s="16"/>
      <c r="C662" s="17"/>
      <c r="D662" s="17"/>
      <c r="E662" s="75"/>
      <c r="F662" s="75"/>
      <c r="G662" s="75"/>
      <c r="H662" s="75"/>
    </row>
    <row r="663" spans="1:8" x14ac:dyDescent="0.2">
      <c r="A663" s="62"/>
      <c r="B663" s="16"/>
      <c r="C663" s="17"/>
      <c r="D663" s="17"/>
      <c r="E663" s="75"/>
      <c r="F663" s="75"/>
      <c r="G663" s="75"/>
      <c r="H663" s="75"/>
    </row>
    <row r="664" spans="1:8" x14ac:dyDescent="0.2">
      <c r="A664" s="62"/>
      <c r="B664" s="16"/>
      <c r="C664" s="17"/>
      <c r="D664" s="17"/>
      <c r="E664" s="75"/>
      <c r="F664" s="75"/>
      <c r="G664" s="75"/>
      <c r="H664" s="75"/>
    </row>
    <row r="665" spans="1:8" x14ac:dyDescent="0.2">
      <c r="A665" s="62"/>
      <c r="B665" s="16"/>
      <c r="C665" s="17"/>
      <c r="D665" s="17"/>
      <c r="E665" s="75"/>
      <c r="F665" s="75"/>
      <c r="G665" s="75"/>
      <c r="H665" s="75"/>
    </row>
    <row r="666" spans="1:8" x14ac:dyDescent="0.2">
      <c r="A666" s="62"/>
      <c r="B666" s="16"/>
      <c r="C666" s="17"/>
      <c r="D666" s="17"/>
      <c r="E666" s="75"/>
      <c r="F666" s="75"/>
      <c r="G666" s="75"/>
      <c r="H666" s="75"/>
    </row>
    <row r="667" spans="1:8" x14ac:dyDescent="0.2">
      <c r="A667" s="62"/>
      <c r="B667" s="16"/>
      <c r="C667" s="17"/>
      <c r="D667" s="17"/>
      <c r="E667" s="75"/>
      <c r="F667" s="75"/>
      <c r="G667" s="75"/>
      <c r="H667" s="75"/>
    </row>
    <row r="668" spans="1:8" x14ac:dyDescent="0.2">
      <c r="A668" s="62"/>
      <c r="B668" s="16"/>
      <c r="C668" s="17"/>
      <c r="D668" s="17"/>
      <c r="E668" s="75"/>
      <c r="F668" s="75"/>
      <c r="G668" s="75"/>
      <c r="H668" s="75"/>
    </row>
    <row r="669" spans="1:8" x14ac:dyDescent="0.2">
      <c r="A669" s="62"/>
      <c r="B669" s="16"/>
      <c r="C669" s="17"/>
      <c r="D669" s="17"/>
      <c r="E669" s="75"/>
      <c r="F669" s="75"/>
      <c r="G669" s="75"/>
      <c r="H669" s="75"/>
    </row>
    <row r="670" spans="1:8" x14ac:dyDescent="0.2">
      <c r="A670" s="62"/>
      <c r="B670" s="16"/>
      <c r="C670" s="17"/>
      <c r="D670" s="17"/>
      <c r="E670" s="75"/>
      <c r="F670" s="75"/>
      <c r="G670" s="75"/>
      <c r="H670" s="75"/>
    </row>
    <row r="671" spans="1:8" x14ac:dyDescent="0.2">
      <c r="A671" s="62"/>
      <c r="B671" s="16"/>
      <c r="C671" s="17"/>
      <c r="D671" s="17"/>
      <c r="E671" s="75"/>
      <c r="F671" s="75"/>
      <c r="G671" s="75"/>
      <c r="H671" s="75"/>
    </row>
    <row r="672" spans="1:8" x14ac:dyDescent="0.2">
      <c r="A672" s="62"/>
      <c r="B672" s="16"/>
      <c r="C672" s="17"/>
      <c r="D672" s="17"/>
      <c r="E672" s="75"/>
      <c r="F672" s="75"/>
      <c r="G672" s="75"/>
      <c r="H672" s="75"/>
    </row>
    <row r="673" spans="1:8" x14ac:dyDescent="0.2">
      <c r="A673" s="62"/>
      <c r="B673" s="16"/>
      <c r="C673" s="17"/>
      <c r="D673" s="17"/>
      <c r="E673" s="75"/>
      <c r="F673" s="75"/>
      <c r="G673" s="75"/>
      <c r="H673" s="75"/>
    </row>
    <row r="674" spans="1:8" x14ac:dyDescent="0.2">
      <c r="A674" s="62"/>
      <c r="B674" s="16"/>
      <c r="C674" s="17"/>
      <c r="D674" s="17"/>
      <c r="E674" s="75"/>
      <c r="F674" s="75"/>
      <c r="G674" s="75"/>
      <c r="H674" s="75"/>
    </row>
    <row r="675" spans="1:8" x14ac:dyDescent="0.2">
      <c r="A675" s="62"/>
      <c r="B675" s="16"/>
      <c r="C675" s="17"/>
      <c r="D675" s="17"/>
      <c r="E675" s="75"/>
      <c r="F675" s="75"/>
      <c r="G675" s="75"/>
      <c r="H675" s="75"/>
    </row>
    <row r="676" spans="1:8" x14ac:dyDescent="0.2">
      <c r="A676" s="62"/>
      <c r="B676" s="16"/>
      <c r="C676" s="17"/>
      <c r="D676" s="17"/>
      <c r="E676" s="75"/>
      <c r="F676" s="75"/>
      <c r="G676" s="75"/>
      <c r="H676" s="75"/>
    </row>
    <row r="677" spans="1:8" x14ac:dyDescent="0.2">
      <c r="A677" s="62"/>
      <c r="B677" s="16"/>
      <c r="C677" s="17"/>
      <c r="D677" s="17"/>
      <c r="E677" s="75"/>
      <c r="F677" s="75"/>
      <c r="G677" s="75"/>
      <c r="H677" s="75"/>
    </row>
    <row r="678" spans="1:8" x14ac:dyDescent="0.2">
      <c r="A678" s="62"/>
      <c r="B678" s="16"/>
      <c r="C678" s="17"/>
      <c r="D678" s="17"/>
      <c r="E678" s="75"/>
      <c r="F678" s="75"/>
      <c r="G678" s="75"/>
      <c r="H678" s="75"/>
    </row>
    <row r="679" spans="1:8" x14ac:dyDescent="0.2">
      <c r="A679" s="62"/>
      <c r="B679" s="16"/>
      <c r="C679" s="17"/>
      <c r="D679" s="17"/>
      <c r="E679" s="75"/>
      <c r="F679" s="75"/>
      <c r="G679" s="75"/>
      <c r="H679" s="75"/>
    </row>
    <row r="680" spans="1:8" x14ac:dyDescent="0.2">
      <c r="A680" s="62"/>
      <c r="B680" s="16"/>
      <c r="C680" s="17"/>
      <c r="D680" s="17"/>
      <c r="E680" s="75"/>
      <c r="F680" s="75"/>
      <c r="G680" s="75"/>
      <c r="H680" s="75"/>
    </row>
    <row r="681" spans="1:8" x14ac:dyDescent="0.2">
      <c r="A681" s="62"/>
      <c r="B681" s="16"/>
      <c r="C681" s="17"/>
      <c r="D681" s="17"/>
      <c r="E681" s="75"/>
      <c r="F681" s="75"/>
      <c r="G681" s="75"/>
      <c r="H681" s="75"/>
    </row>
    <row r="682" spans="1:8" x14ac:dyDescent="0.2">
      <c r="A682" s="62"/>
      <c r="B682" s="16"/>
      <c r="C682" s="17"/>
      <c r="D682" s="17"/>
      <c r="E682" s="75"/>
      <c r="F682" s="75"/>
      <c r="G682" s="75"/>
      <c r="H682" s="75"/>
    </row>
    <row r="683" spans="1:8" x14ac:dyDescent="0.2">
      <c r="A683" s="62"/>
      <c r="B683" s="16"/>
      <c r="C683" s="17"/>
      <c r="D683" s="17"/>
      <c r="E683" s="75"/>
      <c r="F683" s="75"/>
      <c r="G683" s="75"/>
      <c r="H683" s="75"/>
    </row>
    <row r="684" spans="1:8" x14ac:dyDescent="0.2">
      <c r="A684" s="62"/>
      <c r="B684" s="16"/>
      <c r="C684" s="17"/>
      <c r="D684" s="17"/>
      <c r="E684" s="75"/>
      <c r="F684" s="75"/>
      <c r="G684" s="75"/>
      <c r="H684" s="75"/>
    </row>
    <row r="685" spans="1:8" x14ac:dyDescent="0.2">
      <c r="A685" s="62"/>
      <c r="B685" s="16"/>
      <c r="C685" s="17"/>
      <c r="D685" s="17"/>
      <c r="E685" s="75"/>
      <c r="F685" s="75"/>
      <c r="G685" s="75"/>
      <c r="H685" s="75"/>
    </row>
    <row r="686" spans="1:8" x14ac:dyDescent="0.2">
      <c r="A686" s="62"/>
      <c r="B686" s="16"/>
      <c r="C686" s="17"/>
      <c r="D686" s="17"/>
      <c r="E686" s="75"/>
      <c r="F686" s="75"/>
      <c r="G686" s="75"/>
      <c r="H686" s="75"/>
    </row>
    <row r="687" spans="1:8" x14ac:dyDescent="0.2">
      <c r="A687" s="62"/>
      <c r="B687" s="16"/>
      <c r="C687" s="17"/>
      <c r="D687" s="17"/>
      <c r="E687" s="75"/>
      <c r="F687" s="75"/>
      <c r="G687" s="75"/>
      <c r="H687" s="75"/>
    </row>
    <row r="688" spans="1:8" x14ac:dyDescent="0.2">
      <c r="A688" s="62"/>
      <c r="B688" s="16"/>
      <c r="C688" s="17"/>
      <c r="D688" s="17"/>
      <c r="E688" s="75"/>
      <c r="F688" s="75"/>
      <c r="G688" s="75"/>
      <c r="H688" s="75"/>
    </row>
    <row r="689" spans="1:8" x14ac:dyDescent="0.2">
      <c r="A689" s="62"/>
      <c r="B689" s="16"/>
      <c r="C689" s="17"/>
      <c r="D689" s="17"/>
      <c r="E689" s="75"/>
      <c r="F689" s="75"/>
      <c r="G689" s="75"/>
      <c r="H689" s="75"/>
    </row>
    <row r="690" spans="1:8" x14ac:dyDescent="0.2">
      <c r="A690" s="62"/>
      <c r="B690" s="16"/>
      <c r="C690" s="17"/>
      <c r="D690" s="17"/>
      <c r="E690" s="75"/>
      <c r="F690" s="75"/>
      <c r="G690" s="75"/>
      <c r="H690" s="75"/>
    </row>
    <row r="691" spans="1:8" x14ac:dyDescent="0.2">
      <c r="A691" s="62"/>
      <c r="B691" s="16"/>
      <c r="C691" s="17"/>
      <c r="D691" s="17"/>
      <c r="E691" s="75"/>
      <c r="F691" s="75"/>
      <c r="G691" s="75"/>
      <c r="H691" s="75"/>
    </row>
    <row r="692" spans="1:8" x14ac:dyDescent="0.2">
      <c r="A692" s="62"/>
      <c r="B692" s="16"/>
      <c r="C692" s="17"/>
      <c r="D692" s="17"/>
      <c r="E692" s="75"/>
      <c r="F692" s="75"/>
      <c r="G692" s="75"/>
      <c r="H692" s="75"/>
    </row>
    <row r="693" spans="1:8" x14ac:dyDescent="0.2">
      <c r="A693" s="62"/>
      <c r="B693" s="16"/>
      <c r="C693" s="17"/>
      <c r="D693" s="17"/>
      <c r="E693" s="75"/>
      <c r="F693" s="75"/>
      <c r="G693" s="75"/>
      <c r="H693" s="75"/>
    </row>
    <row r="694" spans="1:8" x14ac:dyDescent="0.2">
      <c r="A694" s="62"/>
      <c r="B694" s="16"/>
      <c r="C694" s="17"/>
      <c r="D694" s="17"/>
      <c r="E694" s="75"/>
      <c r="F694" s="75"/>
      <c r="G694" s="75"/>
      <c r="H694" s="75"/>
    </row>
    <row r="695" spans="1:8" x14ac:dyDescent="0.2">
      <c r="A695" s="62"/>
      <c r="B695" s="16"/>
      <c r="C695" s="17"/>
      <c r="D695" s="17"/>
      <c r="E695" s="75"/>
      <c r="F695" s="75"/>
      <c r="G695" s="75"/>
      <c r="H695" s="75"/>
    </row>
    <row r="696" spans="1:8" x14ac:dyDescent="0.2">
      <c r="A696" s="62"/>
      <c r="B696" s="16"/>
      <c r="C696" s="17"/>
      <c r="D696" s="17"/>
      <c r="E696" s="75"/>
      <c r="F696" s="75"/>
      <c r="G696" s="75"/>
      <c r="H696" s="75"/>
    </row>
    <row r="697" spans="1:8" x14ac:dyDescent="0.2">
      <c r="A697" s="62"/>
      <c r="B697" s="16"/>
      <c r="C697" s="17"/>
      <c r="D697" s="17"/>
      <c r="E697" s="75"/>
      <c r="F697" s="75"/>
      <c r="G697" s="75"/>
      <c r="H697" s="75"/>
    </row>
    <row r="698" spans="1:8" x14ac:dyDescent="0.2">
      <c r="A698" s="62"/>
      <c r="B698" s="16"/>
      <c r="C698" s="17"/>
      <c r="D698" s="17"/>
      <c r="E698" s="75"/>
      <c r="F698" s="75"/>
      <c r="G698" s="75"/>
      <c r="H698" s="75"/>
    </row>
    <row r="699" spans="1:8" x14ac:dyDescent="0.2">
      <c r="A699" s="62"/>
      <c r="B699" s="16"/>
      <c r="C699" s="17"/>
      <c r="D699" s="17"/>
      <c r="E699" s="75"/>
      <c r="F699" s="75"/>
      <c r="G699" s="75"/>
      <c r="H699" s="75"/>
    </row>
    <row r="700" spans="1:8" x14ac:dyDescent="0.2">
      <c r="A700" s="62"/>
      <c r="B700" s="16"/>
      <c r="C700" s="17"/>
      <c r="D700" s="17"/>
      <c r="E700" s="75"/>
      <c r="F700" s="75"/>
      <c r="G700" s="75"/>
      <c r="H700" s="75"/>
    </row>
    <row r="701" spans="1:8" x14ac:dyDescent="0.2">
      <c r="A701" s="62"/>
      <c r="B701" s="16"/>
      <c r="C701" s="17"/>
      <c r="D701" s="17"/>
      <c r="E701" s="75"/>
      <c r="F701" s="75"/>
      <c r="G701" s="75"/>
      <c r="H701" s="75"/>
    </row>
    <row r="702" spans="1:8" x14ac:dyDescent="0.2">
      <c r="A702" s="62"/>
      <c r="B702" s="16"/>
      <c r="C702" s="17"/>
      <c r="D702" s="17"/>
      <c r="E702" s="75"/>
      <c r="F702" s="75"/>
      <c r="G702" s="75"/>
      <c r="H702" s="75"/>
    </row>
    <row r="703" spans="1:8" x14ac:dyDescent="0.2">
      <c r="A703" s="62"/>
      <c r="B703" s="16"/>
      <c r="C703" s="17"/>
      <c r="D703" s="17"/>
      <c r="E703" s="75"/>
      <c r="F703" s="75"/>
      <c r="G703" s="75"/>
      <c r="H703" s="75"/>
    </row>
    <row r="704" spans="1:8" x14ac:dyDescent="0.2">
      <c r="A704" s="62"/>
      <c r="B704" s="16"/>
      <c r="C704" s="17"/>
      <c r="D704" s="17"/>
      <c r="E704" s="75"/>
      <c r="F704" s="75"/>
      <c r="G704" s="75"/>
      <c r="H704" s="75"/>
    </row>
    <row r="705" spans="1:8" x14ac:dyDescent="0.2">
      <c r="A705" s="62"/>
      <c r="B705" s="16"/>
      <c r="C705" s="17"/>
      <c r="D705" s="17"/>
      <c r="E705" s="75"/>
      <c r="F705" s="75"/>
      <c r="G705" s="75"/>
      <c r="H705" s="75"/>
    </row>
    <row r="706" spans="1:8" x14ac:dyDescent="0.2">
      <c r="A706" s="62"/>
      <c r="B706" s="16"/>
      <c r="C706" s="17"/>
      <c r="D706" s="17"/>
      <c r="E706" s="75"/>
      <c r="F706" s="75"/>
      <c r="G706" s="75"/>
      <c r="H706" s="75"/>
    </row>
    <row r="707" spans="1:8" x14ac:dyDescent="0.2">
      <c r="A707" s="62"/>
      <c r="B707" s="16"/>
      <c r="C707" s="17"/>
      <c r="D707" s="17"/>
      <c r="E707" s="75"/>
      <c r="F707" s="75"/>
      <c r="G707" s="75"/>
      <c r="H707" s="75"/>
    </row>
    <row r="708" spans="1:8" x14ac:dyDescent="0.2">
      <c r="A708" s="62"/>
      <c r="B708" s="16"/>
      <c r="C708" s="17"/>
      <c r="D708" s="17"/>
      <c r="E708" s="75"/>
      <c r="F708" s="75"/>
      <c r="G708" s="75"/>
      <c r="H708" s="75"/>
    </row>
    <row r="709" spans="1:8" x14ac:dyDescent="0.2">
      <c r="A709" s="62"/>
      <c r="B709" s="16"/>
      <c r="C709" s="17"/>
      <c r="D709" s="17"/>
      <c r="E709" s="75"/>
      <c r="F709" s="75"/>
      <c r="G709" s="75"/>
      <c r="H709" s="75"/>
    </row>
    <row r="710" spans="1:8" x14ac:dyDescent="0.2">
      <c r="A710" s="62"/>
      <c r="B710" s="16"/>
      <c r="C710" s="17"/>
      <c r="D710" s="17"/>
      <c r="E710" s="75"/>
      <c r="F710" s="75"/>
      <c r="G710" s="75"/>
      <c r="H710" s="75"/>
    </row>
    <row r="711" spans="1:8" x14ac:dyDescent="0.2">
      <c r="A711" s="62"/>
      <c r="B711" s="16"/>
      <c r="C711" s="17"/>
      <c r="D711" s="17"/>
      <c r="E711" s="75"/>
      <c r="F711" s="75"/>
      <c r="G711" s="75"/>
      <c r="H711" s="75"/>
    </row>
    <row r="712" spans="1:8" x14ac:dyDescent="0.2">
      <c r="A712" s="62"/>
      <c r="B712" s="16"/>
      <c r="C712" s="17"/>
      <c r="D712" s="17"/>
      <c r="E712" s="75"/>
      <c r="F712" s="75"/>
      <c r="G712" s="75"/>
      <c r="H712" s="75"/>
    </row>
    <row r="713" spans="1:8" x14ac:dyDescent="0.2">
      <c r="A713" s="62"/>
      <c r="B713" s="16"/>
      <c r="C713" s="17"/>
      <c r="D713" s="17"/>
      <c r="E713" s="75"/>
      <c r="F713" s="75"/>
      <c r="G713" s="75"/>
      <c r="H713" s="75"/>
    </row>
    <row r="714" spans="1:8" x14ac:dyDescent="0.2">
      <c r="A714" s="62"/>
      <c r="B714" s="16"/>
      <c r="C714" s="17"/>
      <c r="D714" s="17"/>
      <c r="E714" s="75"/>
      <c r="F714" s="75"/>
      <c r="G714" s="75"/>
      <c r="H714" s="75"/>
    </row>
    <row r="715" spans="1:8" x14ac:dyDescent="0.2">
      <c r="A715" s="62"/>
      <c r="B715" s="16"/>
      <c r="C715" s="17"/>
      <c r="D715" s="17"/>
      <c r="E715" s="75"/>
      <c r="F715" s="75"/>
      <c r="G715" s="75"/>
      <c r="H715" s="75"/>
    </row>
    <row r="716" spans="1:8" x14ac:dyDescent="0.2">
      <c r="A716" s="62"/>
      <c r="B716" s="16"/>
      <c r="C716" s="17"/>
      <c r="D716" s="17"/>
      <c r="E716" s="75"/>
      <c r="F716" s="75"/>
      <c r="G716" s="75"/>
      <c r="H716" s="75"/>
    </row>
    <row r="717" spans="1:8" x14ac:dyDescent="0.2">
      <c r="A717" s="62"/>
      <c r="B717" s="16"/>
      <c r="C717" s="17"/>
      <c r="D717" s="17"/>
      <c r="E717" s="75"/>
      <c r="F717" s="75"/>
      <c r="G717" s="75"/>
      <c r="H717" s="75"/>
    </row>
    <row r="718" spans="1:8" x14ac:dyDescent="0.2">
      <c r="A718" s="62"/>
      <c r="B718" s="16"/>
      <c r="C718" s="17"/>
      <c r="D718" s="17"/>
      <c r="E718" s="75"/>
      <c r="F718" s="75"/>
      <c r="G718" s="75"/>
      <c r="H718" s="75"/>
    </row>
    <row r="719" spans="1:8" x14ac:dyDescent="0.2">
      <c r="A719" s="62"/>
      <c r="B719" s="16"/>
      <c r="C719" s="17"/>
      <c r="D719" s="17"/>
      <c r="E719" s="75"/>
      <c r="F719" s="75"/>
      <c r="G719" s="75"/>
      <c r="H719" s="75"/>
    </row>
    <row r="720" spans="1:8" x14ac:dyDescent="0.2">
      <c r="A720" s="62"/>
      <c r="B720" s="16"/>
      <c r="C720" s="17"/>
      <c r="D720" s="17"/>
      <c r="E720" s="75"/>
      <c r="F720" s="75"/>
      <c r="G720" s="75"/>
      <c r="H720" s="75"/>
    </row>
    <row r="721" spans="1:8" x14ac:dyDescent="0.2">
      <c r="A721" s="62"/>
      <c r="B721" s="16"/>
      <c r="C721" s="17"/>
      <c r="D721" s="17"/>
      <c r="E721" s="75"/>
      <c r="F721" s="75"/>
      <c r="G721" s="75"/>
      <c r="H721" s="75"/>
    </row>
    <row r="722" spans="1:8" x14ac:dyDescent="0.2">
      <c r="A722" s="62"/>
      <c r="B722" s="16"/>
      <c r="C722" s="17"/>
      <c r="D722" s="17"/>
      <c r="E722" s="75"/>
      <c r="F722" s="75"/>
      <c r="G722" s="75"/>
      <c r="H722" s="75"/>
    </row>
    <row r="723" spans="1:8" x14ac:dyDescent="0.2">
      <c r="A723" s="62"/>
      <c r="B723" s="16"/>
      <c r="C723" s="17"/>
      <c r="D723" s="17"/>
      <c r="E723" s="75"/>
      <c r="F723" s="75"/>
      <c r="G723" s="75"/>
      <c r="H723" s="75"/>
    </row>
    <row r="724" spans="1:8" x14ac:dyDescent="0.2">
      <c r="A724" s="62"/>
      <c r="B724" s="16"/>
      <c r="C724" s="17"/>
      <c r="D724" s="17"/>
      <c r="E724" s="75"/>
      <c r="F724" s="75"/>
      <c r="G724" s="75"/>
      <c r="H724" s="75"/>
    </row>
    <row r="725" spans="1:8" x14ac:dyDescent="0.2">
      <c r="A725" s="62"/>
      <c r="B725" s="16"/>
      <c r="C725" s="17"/>
      <c r="D725" s="17"/>
      <c r="E725" s="75"/>
      <c r="F725" s="75"/>
      <c r="G725" s="75"/>
      <c r="H725" s="75"/>
    </row>
    <row r="726" spans="1:8" x14ac:dyDescent="0.2">
      <c r="A726" s="62"/>
      <c r="B726" s="16"/>
      <c r="C726" s="17"/>
      <c r="D726" s="17"/>
      <c r="E726" s="75"/>
      <c r="F726" s="75"/>
      <c r="G726" s="75"/>
      <c r="H726" s="75"/>
    </row>
    <row r="727" spans="1:8" x14ac:dyDescent="0.2">
      <c r="A727" s="62"/>
      <c r="B727" s="16"/>
      <c r="C727" s="17"/>
      <c r="D727" s="17"/>
      <c r="E727" s="75"/>
      <c r="F727" s="75"/>
      <c r="G727" s="75"/>
      <c r="H727" s="75"/>
    </row>
    <row r="728" spans="1:8" x14ac:dyDescent="0.2">
      <c r="A728" s="62"/>
      <c r="B728" s="16"/>
      <c r="C728" s="17"/>
      <c r="D728" s="17"/>
      <c r="E728" s="75"/>
      <c r="F728" s="75"/>
      <c r="G728" s="75"/>
      <c r="H728" s="75"/>
    </row>
    <row r="729" spans="1:8" x14ac:dyDescent="0.2">
      <c r="A729" s="62"/>
      <c r="B729" s="16"/>
      <c r="C729" s="17"/>
      <c r="D729" s="17"/>
      <c r="E729" s="75"/>
      <c r="F729" s="75"/>
      <c r="G729" s="75"/>
      <c r="H729" s="75"/>
    </row>
    <row r="730" spans="1:8" x14ac:dyDescent="0.2">
      <c r="A730" s="62"/>
      <c r="B730" s="16"/>
      <c r="C730" s="17"/>
      <c r="D730" s="17"/>
      <c r="E730" s="75"/>
      <c r="F730" s="75"/>
      <c r="G730" s="75"/>
      <c r="H730" s="75"/>
    </row>
    <row r="731" spans="1:8" x14ac:dyDescent="0.2">
      <c r="A731" s="62"/>
      <c r="B731" s="16"/>
      <c r="C731" s="17"/>
      <c r="D731" s="17"/>
      <c r="E731" s="75"/>
      <c r="F731" s="75"/>
      <c r="G731" s="75"/>
      <c r="H731" s="75"/>
    </row>
    <row r="732" spans="1:8" x14ac:dyDescent="0.2">
      <c r="A732" s="62"/>
      <c r="B732" s="16"/>
      <c r="C732" s="17"/>
      <c r="D732" s="17"/>
      <c r="E732" s="75"/>
      <c r="F732" s="75"/>
      <c r="G732" s="75"/>
      <c r="H732" s="75"/>
    </row>
    <row r="733" spans="1:8" x14ac:dyDescent="0.2">
      <c r="A733" s="62"/>
      <c r="B733" s="16"/>
      <c r="C733" s="17"/>
      <c r="D733" s="17"/>
      <c r="E733" s="75"/>
      <c r="F733" s="75"/>
      <c r="G733" s="75"/>
      <c r="H733" s="75"/>
    </row>
    <row r="734" spans="1:8" x14ac:dyDescent="0.2">
      <c r="A734" s="62"/>
      <c r="B734" s="16"/>
      <c r="C734" s="17"/>
      <c r="D734" s="17"/>
      <c r="E734" s="75"/>
      <c r="F734" s="75"/>
      <c r="G734" s="75"/>
      <c r="H734" s="75"/>
    </row>
    <row r="735" spans="1:8" x14ac:dyDescent="0.2">
      <c r="A735" s="62"/>
      <c r="B735" s="16"/>
      <c r="C735" s="17"/>
      <c r="D735" s="17"/>
      <c r="E735" s="75"/>
      <c r="F735" s="75"/>
      <c r="G735" s="75"/>
      <c r="H735" s="75"/>
    </row>
    <row r="736" spans="1:8" x14ac:dyDescent="0.2">
      <c r="A736" s="62"/>
      <c r="B736" s="16"/>
      <c r="C736" s="17"/>
      <c r="D736" s="17"/>
      <c r="E736" s="75"/>
      <c r="F736" s="75"/>
      <c r="G736" s="75"/>
      <c r="H736" s="75"/>
    </row>
    <row r="737" spans="1:8" x14ac:dyDescent="0.2">
      <c r="A737" s="62"/>
      <c r="B737" s="16"/>
      <c r="C737" s="17"/>
      <c r="D737" s="17"/>
      <c r="E737" s="75"/>
      <c r="F737" s="75"/>
      <c r="G737" s="75"/>
      <c r="H737" s="75"/>
    </row>
    <row r="738" spans="1:8" x14ac:dyDescent="0.2">
      <c r="A738" s="62"/>
      <c r="B738" s="16"/>
      <c r="C738" s="17"/>
      <c r="D738" s="17"/>
      <c r="E738" s="75"/>
      <c r="F738" s="75"/>
      <c r="G738" s="75"/>
      <c r="H738" s="75"/>
    </row>
    <row r="739" spans="1:8" x14ac:dyDescent="0.2">
      <c r="A739" s="62"/>
      <c r="B739" s="16"/>
      <c r="C739" s="17"/>
      <c r="D739" s="17"/>
      <c r="E739" s="75"/>
      <c r="F739" s="75"/>
      <c r="G739" s="75"/>
      <c r="H739" s="75"/>
    </row>
    <row r="740" spans="1:8" x14ac:dyDescent="0.2">
      <c r="A740" s="62"/>
      <c r="B740" s="16"/>
      <c r="C740" s="17"/>
      <c r="D740" s="17"/>
      <c r="E740" s="75"/>
      <c r="F740" s="75"/>
      <c r="G740" s="75"/>
      <c r="H740" s="75"/>
    </row>
    <row r="741" spans="1:8" x14ac:dyDescent="0.2">
      <c r="A741" s="62"/>
      <c r="B741" s="16"/>
      <c r="C741" s="17"/>
      <c r="D741" s="17"/>
      <c r="E741" s="75"/>
      <c r="F741" s="75"/>
      <c r="G741" s="75"/>
      <c r="H741" s="75"/>
    </row>
    <row r="742" spans="1:8" x14ac:dyDescent="0.2">
      <c r="A742" s="62"/>
      <c r="B742" s="16"/>
      <c r="C742" s="17"/>
      <c r="D742" s="17"/>
      <c r="E742" s="75"/>
      <c r="F742" s="75"/>
      <c r="G742" s="75"/>
      <c r="H742" s="75"/>
    </row>
    <row r="743" spans="1:8" x14ac:dyDescent="0.2">
      <c r="A743" s="62"/>
      <c r="B743" s="16"/>
      <c r="C743" s="17"/>
      <c r="D743" s="17"/>
      <c r="E743" s="75"/>
      <c r="F743" s="75"/>
      <c r="G743" s="75"/>
      <c r="H743" s="75"/>
    </row>
    <row r="744" spans="1:8" x14ac:dyDescent="0.2">
      <c r="A744" s="62"/>
      <c r="B744" s="16"/>
      <c r="C744" s="17"/>
      <c r="D744" s="17"/>
      <c r="E744" s="75"/>
      <c r="F744" s="75"/>
      <c r="G744" s="75"/>
      <c r="H744" s="75"/>
    </row>
    <row r="745" spans="1:8" x14ac:dyDescent="0.2">
      <c r="A745" s="62"/>
      <c r="B745" s="16"/>
      <c r="C745" s="17"/>
      <c r="D745" s="17"/>
      <c r="E745" s="75"/>
      <c r="F745" s="75"/>
      <c r="G745" s="75"/>
      <c r="H745" s="75"/>
    </row>
    <row r="746" spans="1:8" x14ac:dyDescent="0.2">
      <c r="A746" s="62"/>
      <c r="B746" s="16"/>
      <c r="C746" s="17"/>
      <c r="D746" s="17"/>
      <c r="E746" s="75"/>
      <c r="F746" s="75"/>
      <c r="G746" s="75"/>
      <c r="H746" s="75"/>
    </row>
    <row r="747" spans="1:8" x14ac:dyDescent="0.2">
      <c r="A747" s="62"/>
      <c r="B747" s="16"/>
      <c r="C747" s="17"/>
      <c r="D747" s="17"/>
      <c r="E747" s="75"/>
      <c r="F747" s="75"/>
      <c r="G747" s="75"/>
      <c r="H747" s="75"/>
    </row>
    <row r="748" spans="1:8" x14ac:dyDescent="0.2">
      <c r="A748" s="62"/>
      <c r="B748" s="16"/>
      <c r="C748" s="17"/>
      <c r="D748" s="17"/>
      <c r="E748" s="75"/>
      <c r="F748" s="75"/>
      <c r="G748" s="75"/>
      <c r="H748" s="75"/>
    </row>
    <row r="749" spans="1:8" x14ac:dyDescent="0.2">
      <c r="A749" s="62"/>
      <c r="B749" s="16"/>
      <c r="C749" s="17"/>
      <c r="D749" s="17"/>
      <c r="E749" s="75"/>
      <c r="F749" s="75"/>
      <c r="G749" s="75"/>
      <c r="H749" s="75"/>
    </row>
    <row r="750" spans="1:8" x14ac:dyDescent="0.2">
      <c r="A750" s="62"/>
      <c r="B750" s="16"/>
      <c r="C750" s="17"/>
      <c r="D750" s="17"/>
      <c r="E750" s="75"/>
      <c r="F750" s="75"/>
      <c r="G750" s="75"/>
      <c r="H750" s="75"/>
    </row>
    <row r="751" spans="1:8" x14ac:dyDescent="0.2">
      <c r="A751" s="62"/>
      <c r="B751" s="16"/>
      <c r="C751" s="17"/>
      <c r="D751" s="17"/>
      <c r="E751" s="75"/>
      <c r="F751" s="75"/>
      <c r="G751" s="75"/>
      <c r="H751" s="75"/>
    </row>
    <row r="752" spans="1:8" x14ac:dyDescent="0.2">
      <c r="A752" s="62"/>
      <c r="B752" s="16"/>
      <c r="C752" s="17"/>
      <c r="D752" s="17"/>
      <c r="E752" s="75"/>
      <c r="F752" s="75"/>
      <c r="G752" s="75"/>
      <c r="H752" s="75"/>
    </row>
    <row r="753" spans="1:8" x14ac:dyDescent="0.2">
      <c r="A753" s="62"/>
      <c r="B753" s="16"/>
      <c r="C753" s="17"/>
      <c r="D753" s="17"/>
      <c r="E753" s="75"/>
      <c r="F753" s="75"/>
      <c r="G753" s="75"/>
      <c r="H753" s="75"/>
    </row>
    <row r="754" spans="1:8" x14ac:dyDescent="0.2">
      <c r="A754" s="62"/>
      <c r="B754" s="16"/>
      <c r="C754" s="17"/>
      <c r="D754" s="17"/>
      <c r="E754" s="75"/>
      <c r="F754" s="75"/>
      <c r="G754" s="75"/>
      <c r="H754" s="75"/>
    </row>
    <row r="755" spans="1:8" x14ac:dyDescent="0.2">
      <c r="A755" s="62"/>
      <c r="B755" s="16"/>
      <c r="C755" s="17"/>
      <c r="D755" s="17"/>
      <c r="E755" s="75"/>
      <c r="F755" s="75"/>
      <c r="G755" s="75"/>
      <c r="H755" s="75"/>
    </row>
    <row r="756" spans="1:8" x14ac:dyDescent="0.2">
      <c r="A756" s="62"/>
      <c r="B756" s="16"/>
      <c r="C756" s="17"/>
      <c r="D756" s="17"/>
      <c r="E756" s="75"/>
      <c r="F756" s="75"/>
      <c r="G756" s="75"/>
      <c r="H756" s="75"/>
    </row>
    <row r="757" spans="1:8" x14ac:dyDescent="0.2">
      <c r="A757" s="62"/>
      <c r="B757" s="16"/>
      <c r="C757" s="17"/>
      <c r="D757" s="17"/>
      <c r="E757" s="75"/>
      <c r="F757" s="75"/>
      <c r="G757" s="75"/>
      <c r="H757" s="75"/>
    </row>
    <row r="758" spans="1:8" x14ac:dyDescent="0.2">
      <c r="A758" s="62"/>
      <c r="B758" s="16"/>
      <c r="C758" s="17"/>
      <c r="D758" s="17"/>
      <c r="E758" s="75"/>
      <c r="F758" s="75"/>
      <c r="G758" s="75"/>
      <c r="H758" s="75"/>
    </row>
    <row r="759" spans="1:8" x14ac:dyDescent="0.2">
      <c r="A759" s="62"/>
      <c r="B759" s="16"/>
      <c r="C759" s="17"/>
      <c r="D759" s="17"/>
      <c r="E759" s="75"/>
      <c r="F759" s="75"/>
      <c r="G759" s="75"/>
      <c r="H759" s="75"/>
    </row>
    <row r="760" spans="1:8" x14ac:dyDescent="0.2">
      <c r="A760" s="62"/>
      <c r="B760" s="16"/>
      <c r="C760" s="17"/>
      <c r="D760" s="17"/>
      <c r="E760" s="75"/>
      <c r="F760" s="75"/>
      <c r="G760" s="75"/>
      <c r="H760" s="75"/>
    </row>
    <row r="761" spans="1:8" x14ac:dyDescent="0.2">
      <c r="A761" s="62"/>
      <c r="B761" s="16"/>
      <c r="C761" s="17"/>
      <c r="D761" s="17"/>
      <c r="E761" s="75"/>
      <c r="F761" s="75"/>
      <c r="G761" s="75"/>
      <c r="H761" s="75"/>
    </row>
    <row r="762" spans="1:8" x14ac:dyDescent="0.2">
      <c r="A762" s="62"/>
      <c r="B762" s="16"/>
      <c r="C762" s="17"/>
      <c r="D762" s="17"/>
      <c r="E762" s="75"/>
      <c r="F762" s="75"/>
      <c r="G762" s="75"/>
      <c r="H762" s="75"/>
    </row>
    <row r="763" spans="1:8" x14ac:dyDescent="0.2">
      <c r="A763" s="62"/>
      <c r="B763" s="16"/>
      <c r="C763" s="17"/>
      <c r="D763" s="17"/>
      <c r="E763" s="75"/>
      <c r="F763" s="75"/>
      <c r="G763" s="75"/>
      <c r="H763" s="75"/>
    </row>
    <row r="764" spans="1:8" x14ac:dyDescent="0.2">
      <c r="A764" s="62"/>
      <c r="B764" s="16"/>
      <c r="C764" s="17"/>
      <c r="D764" s="17"/>
      <c r="E764" s="75"/>
      <c r="F764" s="75"/>
      <c r="G764" s="75"/>
      <c r="H764" s="75"/>
    </row>
    <row r="765" spans="1:8" x14ac:dyDescent="0.2">
      <c r="A765" s="62"/>
      <c r="B765" s="16"/>
      <c r="C765" s="17"/>
      <c r="D765" s="17"/>
      <c r="E765" s="75"/>
      <c r="F765" s="75"/>
      <c r="G765" s="75"/>
      <c r="H765" s="75"/>
    </row>
    <row r="766" spans="1:8" x14ac:dyDescent="0.2">
      <c r="A766" s="62"/>
      <c r="B766" s="16"/>
      <c r="C766" s="17"/>
      <c r="D766" s="17"/>
      <c r="E766" s="75"/>
      <c r="F766" s="75"/>
      <c r="G766" s="75"/>
      <c r="H766" s="75"/>
    </row>
    <row r="767" spans="1:8" x14ac:dyDescent="0.2">
      <c r="A767" s="62"/>
      <c r="B767" s="16"/>
      <c r="C767" s="17"/>
      <c r="D767" s="17"/>
      <c r="E767" s="75"/>
      <c r="F767" s="75"/>
      <c r="G767" s="75"/>
      <c r="H767" s="75"/>
    </row>
    <row r="768" spans="1:8" x14ac:dyDescent="0.2">
      <c r="A768" s="62"/>
      <c r="B768" s="16"/>
      <c r="C768" s="17"/>
      <c r="D768" s="17"/>
      <c r="E768" s="75"/>
      <c r="F768" s="75"/>
      <c r="G768" s="75"/>
      <c r="H768" s="75"/>
    </row>
    <row r="769" spans="1:8" x14ac:dyDescent="0.2">
      <c r="A769" s="62"/>
      <c r="B769" s="16"/>
      <c r="C769" s="17"/>
      <c r="D769" s="17"/>
      <c r="E769" s="75"/>
      <c r="F769" s="75"/>
      <c r="G769" s="75"/>
      <c r="H769" s="75"/>
    </row>
    <row r="770" spans="1:8" x14ac:dyDescent="0.2">
      <c r="A770" s="62"/>
      <c r="B770" s="16"/>
      <c r="C770" s="17"/>
      <c r="D770" s="17"/>
      <c r="E770" s="75"/>
      <c r="F770" s="75"/>
      <c r="G770" s="75"/>
      <c r="H770" s="75"/>
    </row>
    <row r="771" spans="1:8" x14ac:dyDescent="0.2">
      <c r="A771" s="62"/>
      <c r="B771" s="16"/>
      <c r="C771" s="17"/>
      <c r="D771" s="17"/>
      <c r="E771" s="75"/>
      <c r="F771" s="75"/>
      <c r="G771" s="75"/>
      <c r="H771" s="75"/>
    </row>
    <row r="772" spans="1:8" x14ac:dyDescent="0.2">
      <c r="A772" s="62"/>
      <c r="B772" s="16"/>
      <c r="C772" s="17"/>
      <c r="D772" s="17"/>
      <c r="E772" s="75"/>
      <c r="F772" s="75"/>
      <c r="G772" s="75"/>
      <c r="H772" s="75"/>
    </row>
    <row r="773" spans="1:8" x14ac:dyDescent="0.2">
      <c r="A773" s="62"/>
      <c r="B773" s="16"/>
      <c r="C773" s="17"/>
      <c r="D773" s="17"/>
      <c r="E773" s="75"/>
      <c r="F773" s="75"/>
      <c r="G773" s="75"/>
      <c r="H773" s="75"/>
    </row>
    <row r="774" spans="1:8" x14ac:dyDescent="0.2">
      <c r="A774" s="62"/>
      <c r="B774" s="16"/>
      <c r="C774" s="17"/>
      <c r="D774" s="17"/>
      <c r="E774" s="75"/>
      <c r="F774" s="75"/>
      <c r="G774" s="75"/>
      <c r="H774" s="75"/>
    </row>
    <row r="775" spans="1:8" x14ac:dyDescent="0.2">
      <c r="A775" s="62"/>
      <c r="B775" s="16"/>
      <c r="C775" s="17"/>
      <c r="D775" s="17"/>
      <c r="E775" s="75"/>
      <c r="F775" s="75"/>
      <c r="G775" s="75"/>
      <c r="H775" s="75"/>
    </row>
    <row r="776" spans="1:8" x14ac:dyDescent="0.2">
      <c r="A776" s="62"/>
      <c r="B776" s="16"/>
      <c r="C776" s="17"/>
      <c r="D776" s="17"/>
      <c r="E776" s="75"/>
      <c r="F776" s="75"/>
      <c r="G776" s="75"/>
      <c r="H776" s="75"/>
    </row>
    <row r="777" spans="1:8" x14ac:dyDescent="0.2">
      <c r="A777" s="62"/>
      <c r="B777" s="16"/>
      <c r="C777" s="17"/>
      <c r="D777" s="17"/>
      <c r="E777" s="75"/>
      <c r="F777" s="75"/>
      <c r="G777" s="75"/>
      <c r="H777" s="75"/>
    </row>
    <row r="778" spans="1:8" x14ac:dyDescent="0.2">
      <c r="A778" s="62"/>
      <c r="B778" s="16"/>
      <c r="C778" s="17"/>
      <c r="D778" s="17"/>
      <c r="E778" s="75"/>
      <c r="F778" s="75"/>
      <c r="G778" s="75"/>
      <c r="H778" s="75"/>
    </row>
    <row r="779" spans="1:8" x14ac:dyDescent="0.2">
      <c r="A779" s="62"/>
      <c r="B779" s="16"/>
      <c r="C779" s="17"/>
      <c r="D779" s="17"/>
      <c r="E779" s="75"/>
      <c r="F779" s="75"/>
      <c r="G779" s="75"/>
      <c r="H779" s="75"/>
    </row>
    <row r="780" spans="1:8" x14ac:dyDescent="0.2">
      <c r="A780" s="62"/>
      <c r="B780" s="16"/>
      <c r="C780" s="17"/>
      <c r="D780" s="17"/>
      <c r="E780" s="75"/>
      <c r="F780" s="75"/>
      <c r="G780" s="75"/>
      <c r="H780" s="75"/>
    </row>
    <row r="781" spans="1:8" x14ac:dyDescent="0.2">
      <c r="A781" s="62"/>
      <c r="B781" s="16"/>
      <c r="C781" s="17"/>
      <c r="D781" s="17"/>
      <c r="E781" s="75"/>
      <c r="F781" s="75"/>
      <c r="G781" s="75"/>
      <c r="H781" s="75"/>
    </row>
    <row r="782" spans="1:8" x14ac:dyDescent="0.2">
      <c r="A782" s="62"/>
      <c r="B782" s="16"/>
      <c r="C782" s="17"/>
      <c r="D782" s="17"/>
      <c r="E782" s="75"/>
      <c r="F782" s="75"/>
      <c r="G782" s="75"/>
      <c r="H782" s="75"/>
    </row>
    <row r="783" spans="1:8" x14ac:dyDescent="0.2">
      <c r="A783" s="62"/>
      <c r="B783" s="16"/>
      <c r="C783" s="17"/>
      <c r="D783" s="17"/>
      <c r="E783" s="75"/>
      <c r="F783" s="75"/>
      <c r="G783" s="75"/>
      <c r="H783" s="75"/>
    </row>
    <row r="784" spans="1:8" x14ac:dyDescent="0.2">
      <c r="A784" s="62"/>
      <c r="B784" s="16"/>
      <c r="C784" s="17"/>
      <c r="D784" s="17"/>
      <c r="E784" s="75"/>
      <c r="F784" s="75"/>
      <c r="G784" s="75"/>
      <c r="H784" s="75"/>
    </row>
    <row r="785" spans="1:8" x14ac:dyDescent="0.2">
      <c r="A785" s="62"/>
      <c r="B785" s="16"/>
      <c r="C785" s="17"/>
      <c r="D785" s="17"/>
      <c r="E785" s="75"/>
      <c r="F785" s="75"/>
      <c r="G785" s="75"/>
      <c r="H785" s="75"/>
    </row>
    <row r="786" spans="1:8" x14ac:dyDescent="0.2">
      <c r="A786" s="62"/>
      <c r="B786" s="16"/>
      <c r="C786" s="17"/>
      <c r="D786" s="17"/>
      <c r="E786" s="75"/>
      <c r="F786" s="75"/>
      <c r="G786" s="75"/>
      <c r="H786" s="75"/>
    </row>
    <row r="787" spans="1:8" x14ac:dyDescent="0.2">
      <c r="A787" s="62"/>
      <c r="B787" s="16"/>
      <c r="C787" s="17"/>
      <c r="D787" s="17"/>
      <c r="E787" s="75"/>
      <c r="F787" s="75"/>
      <c r="G787" s="75"/>
      <c r="H787" s="75"/>
    </row>
    <row r="788" spans="1:8" x14ac:dyDescent="0.2">
      <c r="A788" s="62"/>
      <c r="B788" s="16"/>
      <c r="C788" s="17"/>
      <c r="D788" s="17"/>
      <c r="E788" s="75"/>
      <c r="F788" s="75"/>
      <c r="G788" s="75"/>
      <c r="H788" s="75"/>
    </row>
    <row r="789" spans="1:8" x14ac:dyDescent="0.2">
      <c r="A789" s="62"/>
      <c r="B789" s="16"/>
      <c r="C789" s="17"/>
      <c r="D789" s="17"/>
      <c r="E789" s="75"/>
      <c r="F789" s="75"/>
      <c r="G789" s="75"/>
      <c r="H789" s="75"/>
    </row>
    <row r="790" spans="1:8" x14ac:dyDescent="0.2">
      <c r="A790" s="62"/>
      <c r="B790" s="16"/>
      <c r="C790" s="17"/>
      <c r="D790" s="17"/>
      <c r="E790" s="75"/>
      <c r="F790" s="75"/>
      <c r="G790" s="75"/>
      <c r="H790" s="75"/>
    </row>
    <row r="791" spans="1:8" x14ac:dyDescent="0.2">
      <c r="A791" s="62"/>
      <c r="B791" s="16"/>
      <c r="C791" s="17"/>
      <c r="D791" s="17"/>
      <c r="E791" s="75"/>
      <c r="F791" s="75"/>
      <c r="G791" s="75"/>
      <c r="H791" s="75"/>
    </row>
    <row r="792" spans="1:8" x14ac:dyDescent="0.2">
      <c r="A792" s="62"/>
      <c r="B792" s="16"/>
      <c r="C792" s="17"/>
      <c r="D792" s="17"/>
      <c r="E792" s="75"/>
      <c r="F792" s="75"/>
      <c r="G792" s="75"/>
      <c r="H792" s="75"/>
    </row>
    <row r="793" spans="1:8" x14ac:dyDescent="0.2">
      <c r="A793" s="62"/>
      <c r="B793" s="16"/>
      <c r="C793" s="17"/>
      <c r="D793" s="17"/>
      <c r="E793" s="75"/>
      <c r="F793" s="75"/>
      <c r="G793" s="75"/>
      <c r="H793" s="75"/>
    </row>
    <row r="794" spans="1:8" x14ac:dyDescent="0.2">
      <c r="A794" s="62"/>
      <c r="B794" s="16"/>
      <c r="C794" s="17"/>
      <c r="D794" s="17"/>
      <c r="E794" s="75"/>
      <c r="F794" s="75"/>
      <c r="G794" s="75"/>
      <c r="H794" s="75"/>
    </row>
    <row r="795" spans="1:8" x14ac:dyDescent="0.2">
      <c r="A795" s="62"/>
      <c r="B795" s="16"/>
      <c r="C795" s="17"/>
      <c r="D795" s="17"/>
      <c r="E795" s="75"/>
      <c r="F795" s="75"/>
      <c r="G795" s="75"/>
      <c r="H795" s="75"/>
    </row>
    <row r="796" spans="1:8" x14ac:dyDescent="0.2">
      <c r="A796" s="62"/>
      <c r="B796" s="16"/>
      <c r="C796" s="17"/>
      <c r="D796" s="17"/>
      <c r="E796" s="75"/>
      <c r="F796" s="75"/>
      <c r="G796" s="75"/>
      <c r="H796" s="75"/>
    </row>
    <row r="797" spans="1:8" x14ac:dyDescent="0.2">
      <c r="A797" s="62"/>
      <c r="B797" s="16"/>
      <c r="C797" s="17"/>
      <c r="D797" s="17"/>
      <c r="E797" s="75"/>
      <c r="F797" s="75"/>
      <c r="G797" s="75"/>
      <c r="H797" s="75"/>
    </row>
    <row r="798" spans="1:8" x14ac:dyDescent="0.2">
      <c r="A798" s="62"/>
      <c r="B798" s="16"/>
      <c r="C798" s="17"/>
      <c r="D798" s="17"/>
      <c r="E798" s="75"/>
      <c r="F798" s="75"/>
      <c r="G798" s="75"/>
      <c r="H798" s="75"/>
    </row>
    <row r="799" spans="1:8" x14ac:dyDescent="0.2">
      <c r="A799" s="62"/>
      <c r="B799" s="16"/>
      <c r="C799" s="17"/>
      <c r="D799" s="17"/>
      <c r="E799" s="75"/>
      <c r="F799" s="75"/>
      <c r="G799" s="75"/>
      <c r="H799" s="75"/>
    </row>
    <row r="800" spans="1:8" x14ac:dyDescent="0.2">
      <c r="A800" s="62"/>
      <c r="B800" s="16"/>
      <c r="C800" s="17"/>
      <c r="D800" s="17"/>
      <c r="E800" s="75"/>
      <c r="F800" s="75"/>
      <c r="G800" s="75"/>
      <c r="H800" s="75"/>
    </row>
    <row r="801" spans="1:8" x14ac:dyDescent="0.2">
      <c r="A801" s="62"/>
      <c r="B801" s="16"/>
      <c r="C801" s="17"/>
      <c r="D801" s="17"/>
      <c r="E801" s="75"/>
      <c r="F801" s="75"/>
      <c r="G801" s="75"/>
      <c r="H801" s="75"/>
    </row>
    <row r="802" spans="1:8" x14ac:dyDescent="0.2">
      <c r="A802" s="62"/>
      <c r="B802" s="16"/>
      <c r="C802" s="17"/>
      <c r="D802" s="17"/>
      <c r="E802" s="75"/>
      <c r="F802" s="75"/>
      <c r="G802" s="75"/>
      <c r="H802" s="75"/>
    </row>
    <row r="803" spans="1:8" x14ac:dyDescent="0.2">
      <c r="A803" s="62"/>
      <c r="B803" s="16"/>
      <c r="C803" s="17"/>
      <c r="D803" s="17"/>
      <c r="E803" s="75"/>
      <c r="F803" s="75"/>
      <c r="G803" s="75"/>
      <c r="H803" s="75"/>
    </row>
    <row r="804" spans="1:8" x14ac:dyDescent="0.2">
      <c r="A804" s="62"/>
      <c r="B804" s="16"/>
      <c r="C804" s="17"/>
      <c r="D804" s="17"/>
      <c r="E804" s="75"/>
      <c r="F804" s="75"/>
      <c r="G804" s="75"/>
      <c r="H804" s="75"/>
    </row>
    <row r="805" spans="1:8" x14ac:dyDescent="0.2">
      <c r="A805" s="62"/>
      <c r="B805" s="16"/>
      <c r="C805" s="17"/>
      <c r="D805" s="17"/>
      <c r="E805" s="75"/>
      <c r="F805" s="75"/>
      <c r="G805" s="75"/>
      <c r="H805" s="75"/>
    </row>
    <row r="806" spans="1:8" x14ac:dyDescent="0.2">
      <c r="A806" s="62"/>
      <c r="B806" s="16"/>
      <c r="C806" s="17"/>
      <c r="D806" s="17"/>
      <c r="E806" s="75"/>
      <c r="F806" s="75"/>
      <c r="G806" s="75"/>
      <c r="H806" s="75"/>
    </row>
    <row r="807" spans="1:8" x14ac:dyDescent="0.2">
      <c r="A807" s="62"/>
      <c r="B807" s="16"/>
      <c r="C807" s="17"/>
      <c r="D807" s="17"/>
      <c r="E807" s="75"/>
      <c r="F807" s="75"/>
      <c r="G807" s="75"/>
      <c r="H807" s="75"/>
    </row>
    <row r="808" spans="1:8" x14ac:dyDescent="0.2">
      <c r="A808" s="62"/>
      <c r="B808" s="16"/>
      <c r="C808" s="17"/>
      <c r="D808" s="17"/>
      <c r="E808" s="75"/>
      <c r="F808" s="75"/>
      <c r="G808" s="75"/>
      <c r="H808" s="75"/>
    </row>
    <row r="809" spans="1:8" x14ac:dyDescent="0.2">
      <c r="A809" s="62"/>
      <c r="B809" s="16"/>
      <c r="C809" s="17"/>
      <c r="D809" s="17"/>
      <c r="E809" s="75"/>
      <c r="F809" s="75"/>
      <c r="G809" s="75"/>
      <c r="H809" s="75"/>
    </row>
    <row r="810" spans="1:8" x14ac:dyDescent="0.2">
      <c r="A810" s="62"/>
      <c r="B810" s="16"/>
      <c r="C810" s="17"/>
      <c r="D810" s="17"/>
      <c r="E810" s="75"/>
      <c r="F810" s="75"/>
      <c r="G810" s="75"/>
      <c r="H810" s="75"/>
    </row>
    <row r="811" spans="1:8" x14ac:dyDescent="0.2">
      <c r="A811" s="62"/>
      <c r="B811" s="16"/>
      <c r="C811" s="17"/>
      <c r="D811" s="17"/>
      <c r="E811" s="75"/>
      <c r="F811" s="75"/>
      <c r="G811" s="75"/>
      <c r="H811" s="75"/>
    </row>
    <row r="812" spans="1:8" x14ac:dyDescent="0.2">
      <c r="A812" s="62"/>
      <c r="B812" s="16"/>
      <c r="C812" s="17"/>
      <c r="D812" s="17"/>
      <c r="E812" s="75"/>
      <c r="F812" s="75"/>
      <c r="G812" s="75"/>
      <c r="H812" s="75"/>
    </row>
    <row r="813" spans="1:8" x14ac:dyDescent="0.2">
      <c r="A813" s="62"/>
      <c r="B813" s="16"/>
      <c r="C813" s="17"/>
      <c r="D813" s="17"/>
      <c r="E813" s="75"/>
      <c r="F813" s="75"/>
      <c r="G813" s="75"/>
      <c r="H813" s="75"/>
    </row>
    <row r="814" spans="1:8" x14ac:dyDescent="0.2">
      <c r="A814" s="62"/>
      <c r="B814" s="16"/>
      <c r="C814" s="17"/>
      <c r="D814" s="17"/>
      <c r="E814" s="75"/>
      <c r="F814" s="75"/>
      <c r="G814" s="75"/>
      <c r="H814" s="75"/>
    </row>
    <row r="815" spans="1:8" x14ac:dyDescent="0.2">
      <c r="A815" s="62"/>
      <c r="B815" s="16"/>
      <c r="C815" s="17"/>
      <c r="D815" s="17"/>
      <c r="E815" s="75"/>
      <c r="F815" s="75"/>
      <c r="G815" s="75"/>
      <c r="H815" s="75"/>
    </row>
    <row r="816" spans="1:8" x14ac:dyDescent="0.2">
      <c r="A816" s="62"/>
      <c r="B816" s="16"/>
      <c r="C816" s="17"/>
      <c r="D816" s="17"/>
      <c r="E816" s="75"/>
      <c r="F816" s="75"/>
      <c r="G816" s="75"/>
      <c r="H816" s="75"/>
    </row>
    <row r="817" spans="1:8" x14ac:dyDescent="0.2">
      <c r="A817" s="62"/>
      <c r="B817" s="16"/>
      <c r="C817" s="17"/>
      <c r="D817" s="17"/>
      <c r="E817" s="75"/>
      <c r="F817" s="75"/>
      <c r="G817" s="75"/>
      <c r="H817" s="75"/>
    </row>
    <row r="818" spans="1:8" x14ac:dyDescent="0.2">
      <c r="A818" s="62"/>
      <c r="B818" s="16"/>
      <c r="C818" s="17"/>
      <c r="D818" s="17"/>
      <c r="E818" s="75"/>
      <c r="F818" s="75"/>
      <c r="G818" s="75"/>
      <c r="H818" s="75"/>
    </row>
    <row r="819" spans="1:8" x14ac:dyDescent="0.2">
      <c r="A819" s="62"/>
      <c r="B819" s="16"/>
      <c r="C819" s="17"/>
      <c r="D819" s="17"/>
      <c r="E819" s="75"/>
      <c r="F819" s="75"/>
      <c r="G819" s="75"/>
      <c r="H819" s="75"/>
    </row>
    <row r="820" spans="1:8" x14ac:dyDescent="0.2">
      <c r="A820" s="62"/>
      <c r="B820" s="16"/>
      <c r="C820" s="17"/>
      <c r="D820" s="17"/>
      <c r="E820" s="75"/>
      <c r="F820" s="75"/>
      <c r="G820" s="75"/>
      <c r="H820" s="75"/>
    </row>
    <row r="821" spans="1:8" x14ac:dyDescent="0.2">
      <c r="A821" s="62"/>
      <c r="B821" s="16"/>
      <c r="C821" s="17"/>
      <c r="D821" s="17"/>
      <c r="E821" s="75"/>
      <c r="F821" s="75"/>
      <c r="G821" s="75"/>
      <c r="H821" s="75"/>
    </row>
    <row r="822" spans="1:8" x14ac:dyDescent="0.2">
      <c r="A822" s="62"/>
      <c r="B822" s="16"/>
      <c r="C822" s="17"/>
      <c r="D822" s="17"/>
      <c r="E822" s="75"/>
      <c r="F822" s="75"/>
      <c r="G822" s="75"/>
      <c r="H822" s="75"/>
    </row>
    <row r="823" spans="1:8" x14ac:dyDescent="0.2">
      <c r="A823" s="62"/>
      <c r="B823" s="16"/>
      <c r="C823" s="17"/>
      <c r="D823" s="17"/>
      <c r="E823" s="75"/>
      <c r="F823" s="75"/>
      <c r="G823" s="75"/>
      <c r="H823" s="75"/>
    </row>
    <row r="824" spans="1:8" x14ac:dyDescent="0.2">
      <c r="A824" s="62"/>
      <c r="B824" s="16"/>
      <c r="C824" s="17"/>
      <c r="D824" s="17"/>
      <c r="E824" s="75"/>
      <c r="F824" s="75"/>
      <c r="G824" s="75"/>
      <c r="H824" s="75"/>
    </row>
    <row r="825" spans="1:8" x14ac:dyDescent="0.2">
      <c r="A825" s="62"/>
      <c r="B825" s="16"/>
      <c r="C825" s="17"/>
      <c r="D825" s="17"/>
      <c r="E825" s="75"/>
      <c r="F825" s="75"/>
      <c r="G825" s="75"/>
      <c r="H825" s="75"/>
    </row>
    <row r="826" spans="1:8" x14ac:dyDescent="0.2">
      <c r="A826" s="62"/>
      <c r="B826" s="16"/>
      <c r="C826" s="17"/>
      <c r="D826" s="17"/>
      <c r="E826" s="75"/>
      <c r="F826" s="75"/>
      <c r="G826" s="75"/>
      <c r="H826" s="75"/>
    </row>
    <row r="827" spans="1:8" x14ac:dyDescent="0.2">
      <c r="A827" s="62"/>
      <c r="B827" s="16"/>
      <c r="C827" s="17"/>
      <c r="D827" s="17"/>
      <c r="E827" s="75"/>
      <c r="F827" s="75"/>
      <c r="G827" s="75"/>
      <c r="H827" s="75"/>
    </row>
    <row r="828" spans="1:8" x14ac:dyDescent="0.2">
      <c r="A828" s="62"/>
      <c r="B828" s="16"/>
      <c r="C828" s="17"/>
      <c r="D828" s="17"/>
      <c r="E828" s="75"/>
      <c r="F828" s="75"/>
      <c r="G828" s="75"/>
      <c r="H828" s="75"/>
    </row>
    <row r="829" spans="1:8" x14ac:dyDescent="0.2">
      <c r="A829" s="62"/>
      <c r="B829" s="16"/>
      <c r="C829" s="17"/>
      <c r="D829" s="17"/>
      <c r="E829" s="75"/>
      <c r="F829" s="75"/>
      <c r="G829" s="75"/>
      <c r="H829" s="75"/>
    </row>
    <row r="830" spans="1:8" x14ac:dyDescent="0.2">
      <c r="A830" s="62"/>
      <c r="B830" s="16"/>
      <c r="C830" s="17"/>
      <c r="D830" s="17"/>
      <c r="E830" s="75"/>
      <c r="F830" s="75"/>
      <c r="G830" s="75"/>
      <c r="H830" s="75"/>
    </row>
    <row r="831" spans="1:8" x14ac:dyDescent="0.2">
      <c r="A831" s="62"/>
      <c r="B831" s="16"/>
      <c r="C831" s="17"/>
      <c r="D831" s="17"/>
      <c r="E831" s="75"/>
      <c r="F831" s="75"/>
      <c r="G831" s="75"/>
      <c r="H831" s="75"/>
    </row>
    <row r="832" spans="1:8" x14ac:dyDescent="0.2">
      <c r="A832" s="62"/>
      <c r="B832" s="16"/>
      <c r="C832" s="17"/>
      <c r="D832" s="17"/>
      <c r="E832" s="75"/>
      <c r="F832" s="75"/>
      <c r="G832" s="75"/>
      <c r="H832" s="75"/>
    </row>
    <row r="833" spans="1:8" x14ac:dyDescent="0.2">
      <c r="A833" s="62"/>
      <c r="B833" s="16"/>
      <c r="C833" s="17"/>
      <c r="D833" s="17"/>
      <c r="E833" s="75"/>
      <c r="F833" s="75"/>
      <c r="G833" s="75"/>
      <c r="H833" s="75"/>
    </row>
    <row r="834" spans="1:8" x14ac:dyDescent="0.2">
      <c r="A834" s="62"/>
      <c r="B834" s="16"/>
      <c r="C834" s="17"/>
      <c r="D834" s="17"/>
      <c r="E834" s="75"/>
      <c r="F834" s="75"/>
      <c r="G834" s="75"/>
      <c r="H834" s="75"/>
    </row>
    <row r="835" spans="1:8" x14ac:dyDescent="0.2">
      <c r="A835" s="62"/>
      <c r="B835" s="16"/>
      <c r="C835" s="17"/>
      <c r="D835" s="17"/>
      <c r="E835" s="75"/>
      <c r="F835" s="75"/>
      <c r="G835" s="75"/>
      <c r="H835" s="75"/>
    </row>
    <row r="836" spans="1:8" x14ac:dyDescent="0.2">
      <c r="A836" s="62"/>
      <c r="B836" s="16"/>
      <c r="C836" s="17"/>
      <c r="D836" s="17"/>
      <c r="E836" s="75"/>
      <c r="F836" s="75"/>
      <c r="G836" s="75"/>
      <c r="H836" s="75"/>
    </row>
    <row r="837" spans="1:8" x14ac:dyDescent="0.2">
      <c r="A837" s="62"/>
      <c r="B837" s="16"/>
      <c r="C837" s="17"/>
      <c r="D837" s="17"/>
      <c r="E837" s="75"/>
      <c r="F837" s="75"/>
      <c r="G837" s="75"/>
      <c r="H837" s="75"/>
    </row>
    <row r="838" spans="1:8" x14ac:dyDescent="0.2">
      <c r="A838" s="62"/>
      <c r="B838" s="16"/>
      <c r="C838" s="17"/>
      <c r="D838" s="17"/>
      <c r="E838" s="75"/>
      <c r="F838" s="75"/>
      <c r="G838" s="75"/>
      <c r="H838" s="75"/>
    </row>
    <row r="839" spans="1:8" x14ac:dyDescent="0.2">
      <c r="A839" s="62"/>
      <c r="B839" s="16"/>
      <c r="C839" s="17"/>
      <c r="D839" s="17"/>
      <c r="E839" s="75"/>
      <c r="F839" s="75"/>
      <c r="G839" s="75"/>
      <c r="H839" s="75"/>
    </row>
    <row r="840" spans="1:8" x14ac:dyDescent="0.2">
      <c r="A840" s="62"/>
      <c r="B840" s="16"/>
      <c r="C840" s="17"/>
      <c r="D840" s="17"/>
      <c r="E840" s="75"/>
      <c r="F840" s="75"/>
      <c r="G840" s="75"/>
      <c r="H840" s="75"/>
    </row>
    <row r="841" spans="1:8" x14ac:dyDescent="0.2">
      <c r="A841" s="62"/>
      <c r="B841" s="16"/>
      <c r="C841" s="17"/>
      <c r="D841" s="17"/>
      <c r="E841" s="75"/>
      <c r="F841" s="75"/>
      <c r="G841" s="75"/>
      <c r="H841" s="75"/>
    </row>
    <row r="842" spans="1:8" x14ac:dyDescent="0.2">
      <c r="A842" s="62"/>
      <c r="B842" s="16"/>
      <c r="C842" s="17"/>
      <c r="D842" s="17"/>
      <c r="E842" s="75"/>
      <c r="F842" s="75"/>
      <c r="G842" s="75"/>
      <c r="H842" s="75"/>
    </row>
    <row r="843" spans="1:8" x14ac:dyDescent="0.2">
      <c r="A843" s="62"/>
      <c r="B843" s="16"/>
      <c r="C843" s="17"/>
      <c r="D843" s="17"/>
      <c r="E843" s="75"/>
      <c r="F843" s="75"/>
      <c r="G843" s="75"/>
      <c r="H843" s="75"/>
    </row>
    <row r="844" spans="1:8" x14ac:dyDescent="0.2">
      <c r="A844" s="62"/>
      <c r="B844" s="16"/>
      <c r="C844" s="17"/>
      <c r="D844" s="17"/>
      <c r="E844" s="75"/>
      <c r="F844" s="75"/>
      <c r="G844" s="75"/>
      <c r="H844" s="75"/>
    </row>
    <row r="845" spans="1:8" x14ac:dyDescent="0.2">
      <c r="A845" s="62"/>
      <c r="B845" s="16"/>
      <c r="C845" s="17"/>
      <c r="D845" s="17"/>
      <c r="E845" s="75"/>
      <c r="F845" s="75"/>
      <c r="G845" s="75"/>
      <c r="H845" s="75"/>
    </row>
    <row r="846" spans="1:8" x14ac:dyDescent="0.2">
      <c r="A846" s="62"/>
      <c r="B846" s="16"/>
      <c r="C846" s="17"/>
      <c r="D846" s="17"/>
      <c r="E846" s="75"/>
      <c r="F846" s="75"/>
      <c r="G846" s="75"/>
      <c r="H846" s="75"/>
    </row>
    <row r="847" spans="1:8" x14ac:dyDescent="0.2">
      <c r="A847" s="62"/>
      <c r="B847" s="16"/>
      <c r="C847" s="17"/>
      <c r="D847" s="17"/>
      <c r="E847" s="75"/>
      <c r="F847" s="75"/>
      <c r="G847" s="75"/>
      <c r="H847" s="75"/>
    </row>
    <row r="848" spans="1:8" x14ac:dyDescent="0.2">
      <c r="A848" s="62"/>
      <c r="B848" s="16"/>
      <c r="C848" s="17"/>
      <c r="D848" s="17"/>
      <c r="E848" s="75"/>
      <c r="F848" s="75"/>
      <c r="G848" s="75"/>
      <c r="H848" s="75"/>
    </row>
    <row r="849" spans="1:8" x14ac:dyDescent="0.2">
      <c r="A849" s="62"/>
      <c r="B849" s="16"/>
      <c r="C849" s="17"/>
      <c r="D849" s="17"/>
      <c r="E849" s="75"/>
      <c r="F849" s="75"/>
      <c r="G849" s="75"/>
      <c r="H849" s="75"/>
    </row>
    <row r="850" spans="1:8" x14ac:dyDescent="0.2">
      <c r="A850" s="62"/>
      <c r="B850" s="16"/>
      <c r="C850" s="17"/>
      <c r="D850" s="17"/>
      <c r="E850" s="75"/>
      <c r="F850" s="75"/>
      <c r="G850" s="75"/>
      <c r="H850" s="75"/>
    </row>
    <row r="851" spans="1:8" x14ac:dyDescent="0.2">
      <c r="A851" s="62"/>
      <c r="B851" s="16"/>
      <c r="C851" s="17"/>
      <c r="D851" s="17"/>
      <c r="E851" s="75"/>
      <c r="F851" s="75"/>
      <c r="G851" s="75"/>
      <c r="H851" s="75"/>
    </row>
    <row r="852" spans="1:8" x14ac:dyDescent="0.2">
      <c r="A852" s="62"/>
      <c r="B852" s="16"/>
      <c r="C852" s="17"/>
      <c r="D852" s="17"/>
      <c r="E852" s="75"/>
      <c r="F852" s="75"/>
      <c r="G852" s="75"/>
      <c r="H852" s="75"/>
    </row>
    <row r="853" spans="1:8" x14ac:dyDescent="0.2">
      <c r="A853" s="62"/>
      <c r="B853" s="16"/>
      <c r="C853" s="17"/>
      <c r="D853" s="17"/>
      <c r="E853" s="75"/>
      <c r="F853" s="75"/>
      <c r="G853" s="75"/>
      <c r="H853" s="75"/>
    </row>
    <row r="854" spans="1:8" x14ac:dyDescent="0.2">
      <c r="A854" s="62"/>
      <c r="B854" s="16"/>
      <c r="C854" s="17"/>
      <c r="D854" s="17"/>
      <c r="E854" s="75"/>
      <c r="F854" s="75"/>
      <c r="G854" s="75"/>
      <c r="H854" s="75"/>
    </row>
    <row r="855" spans="1:8" x14ac:dyDescent="0.2">
      <c r="A855" s="62"/>
      <c r="B855" s="16"/>
      <c r="C855" s="17"/>
      <c r="D855" s="17"/>
      <c r="E855" s="75"/>
      <c r="F855" s="75"/>
      <c r="G855" s="75"/>
      <c r="H855" s="75"/>
    </row>
    <row r="856" spans="1:8" x14ac:dyDescent="0.2">
      <c r="A856" s="62"/>
      <c r="B856" s="16"/>
      <c r="C856" s="17"/>
      <c r="D856" s="17"/>
      <c r="E856" s="75"/>
      <c r="F856" s="75"/>
      <c r="G856" s="75"/>
      <c r="H856" s="75"/>
    </row>
    <row r="857" spans="1:8" x14ac:dyDescent="0.2">
      <c r="A857" s="62"/>
      <c r="B857" s="16"/>
      <c r="C857" s="17"/>
      <c r="D857" s="17"/>
      <c r="E857" s="75"/>
      <c r="F857" s="75"/>
      <c r="G857" s="75"/>
      <c r="H857" s="75"/>
    </row>
    <row r="858" spans="1:8" x14ac:dyDescent="0.2">
      <c r="A858" s="62"/>
      <c r="B858" s="16"/>
      <c r="C858" s="17"/>
      <c r="D858" s="17"/>
      <c r="E858" s="75"/>
      <c r="F858" s="75"/>
      <c r="G858" s="75"/>
      <c r="H858" s="75"/>
    </row>
    <row r="859" spans="1:8" x14ac:dyDescent="0.2">
      <c r="A859" s="62"/>
      <c r="B859" s="16"/>
      <c r="C859" s="17"/>
      <c r="D859" s="17"/>
      <c r="E859" s="75"/>
      <c r="F859" s="75"/>
      <c r="G859" s="75"/>
      <c r="H859" s="75"/>
    </row>
    <row r="860" spans="1:8" x14ac:dyDescent="0.2">
      <c r="A860" s="62"/>
      <c r="B860" s="16"/>
      <c r="C860" s="17"/>
      <c r="D860" s="17"/>
      <c r="E860" s="75"/>
      <c r="F860" s="75"/>
      <c r="G860" s="75"/>
      <c r="H860" s="75"/>
    </row>
    <row r="861" spans="1:8" x14ac:dyDescent="0.2">
      <c r="A861" s="62"/>
      <c r="B861" s="16"/>
      <c r="C861" s="17"/>
      <c r="D861" s="17"/>
      <c r="E861" s="75"/>
      <c r="F861" s="75"/>
      <c r="G861" s="75"/>
      <c r="H861" s="75"/>
    </row>
    <row r="862" spans="1:8" x14ac:dyDescent="0.2">
      <c r="A862" s="62"/>
      <c r="B862" s="16"/>
      <c r="C862" s="17"/>
      <c r="D862" s="17"/>
      <c r="E862" s="75"/>
      <c r="F862" s="75"/>
      <c r="G862" s="75"/>
      <c r="H862" s="75"/>
    </row>
    <row r="863" spans="1:8" x14ac:dyDescent="0.2">
      <c r="A863" s="62"/>
      <c r="B863" s="16"/>
      <c r="C863" s="17"/>
      <c r="D863" s="17"/>
      <c r="E863" s="75"/>
      <c r="F863" s="75"/>
      <c r="G863" s="75"/>
      <c r="H863" s="75"/>
    </row>
    <row r="864" spans="1:8" x14ac:dyDescent="0.2">
      <c r="A864" s="62"/>
      <c r="B864" s="16"/>
      <c r="C864" s="17"/>
      <c r="D864" s="17"/>
      <c r="E864" s="75"/>
      <c r="F864" s="75"/>
      <c r="G864" s="75"/>
      <c r="H864" s="75"/>
    </row>
    <row r="865" spans="1:8" x14ac:dyDescent="0.2">
      <c r="A865" s="62"/>
      <c r="B865" s="16"/>
      <c r="C865" s="17"/>
      <c r="D865" s="17"/>
      <c r="E865" s="75"/>
      <c r="F865" s="75"/>
      <c r="G865" s="75"/>
      <c r="H865" s="75"/>
    </row>
    <row r="866" spans="1:8" x14ac:dyDescent="0.2">
      <c r="A866" s="62"/>
      <c r="B866" s="16"/>
      <c r="C866" s="17"/>
      <c r="D866" s="17"/>
      <c r="E866" s="75"/>
      <c r="F866" s="75"/>
      <c r="G866" s="75"/>
      <c r="H866" s="75"/>
    </row>
    <row r="867" spans="1:8" x14ac:dyDescent="0.2">
      <c r="A867" s="62"/>
      <c r="B867" s="16"/>
      <c r="C867" s="17"/>
      <c r="D867" s="17"/>
      <c r="E867" s="75"/>
      <c r="F867" s="75"/>
      <c r="G867" s="75"/>
      <c r="H867" s="75"/>
    </row>
    <row r="868" spans="1:8" x14ac:dyDescent="0.2">
      <c r="A868" s="62"/>
      <c r="B868" s="16"/>
      <c r="C868" s="17"/>
      <c r="D868" s="17"/>
      <c r="E868" s="75"/>
      <c r="F868" s="75"/>
      <c r="G868" s="75"/>
      <c r="H868" s="75"/>
    </row>
    <row r="869" spans="1:8" x14ac:dyDescent="0.2">
      <c r="A869" s="62"/>
      <c r="B869" s="16"/>
      <c r="C869" s="17"/>
      <c r="D869" s="17"/>
      <c r="E869" s="75"/>
      <c r="F869" s="75"/>
      <c r="G869" s="75"/>
      <c r="H869" s="75"/>
    </row>
    <row r="870" spans="1:8" x14ac:dyDescent="0.2">
      <c r="A870" s="62"/>
      <c r="B870" s="16"/>
      <c r="C870" s="17"/>
      <c r="D870" s="17"/>
      <c r="E870" s="75"/>
      <c r="F870" s="75"/>
      <c r="G870" s="75"/>
      <c r="H870" s="75"/>
    </row>
    <row r="871" spans="1:8" x14ac:dyDescent="0.2">
      <c r="A871" s="62"/>
      <c r="B871" s="16"/>
      <c r="C871" s="17"/>
      <c r="D871" s="17"/>
      <c r="E871" s="75"/>
      <c r="F871" s="75"/>
      <c r="G871" s="75"/>
      <c r="H871" s="75"/>
    </row>
    <row r="872" spans="1:8" x14ac:dyDescent="0.2">
      <c r="A872" s="62"/>
      <c r="B872" s="16"/>
      <c r="C872" s="17"/>
      <c r="D872" s="17"/>
      <c r="E872" s="75"/>
      <c r="F872" s="75"/>
      <c r="G872" s="75"/>
      <c r="H872" s="75"/>
    </row>
    <row r="873" spans="1:8" x14ac:dyDescent="0.2">
      <c r="A873" s="62"/>
      <c r="B873" s="16"/>
      <c r="C873" s="17"/>
      <c r="D873" s="17"/>
      <c r="E873" s="75"/>
      <c r="F873" s="75"/>
      <c r="G873" s="75"/>
      <c r="H873" s="75"/>
    </row>
    <row r="874" spans="1:8" x14ac:dyDescent="0.2">
      <c r="A874" s="62"/>
      <c r="B874" s="16"/>
      <c r="C874" s="17"/>
      <c r="D874" s="17"/>
      <c r="E874" s="75"/>
      <c r="F874" s="75"/>
      <c r="G874" s="75"/>
      <c r="H874" s="75"/>
    </row>
    <row r="875" spans="1:8" x14ac:dyDescent="0.2">
      <c r="A875" s="62"/>
      <c r="B875" s="16"/>
      <c r="C875" s="17"/>
      <c r="D875" s="17"/>
      <c r="E875" s="75"/>
      <c r="F875" s="75"/>
      <c r="G875" s="75"/>
      <c r="H875" s="75"/>
    </row>
    <row r="876" spans="1:8" x14ac:dyDescent="0.2">
      <c r="A876" s="62"/>
      <c r="B876" s="16"/>
      <c r="C876" s="17"/>
      <c r="D876" s="17"/>
      <c r="E876" s="75"/>
      <c r="F876" s="75"/>
      <c r="G876" s="75"/>
      <c r="H876" s="75"/>
    </row>
    <row r="877" spans="1:8" x14ac:dyDescent="0.2">
      <c r="A877" s="62"/>
      <c r="B877" s="16"/>
      <c r="C877" s="17"/>
      <c r="D877" s="17"/>
      <c r="E877" s="75"/>
      <c r="F877" s="75"/>
      <c r="G877" s="75"/>
      <c r="H877" s="75"/>
    </row>
    <row r="878" spans="1:8" x14ac:dyDescent="0.2">
      <c r="A878" s="62"/>
      <c r="B878" s="16"/>
      <c r="C878" s="17"/>
      <c r="D878" s="17"/>
      <c r="E878" s="75"/>
      <c r="F878" s="75"/>
      <c r="G878" s="75"/>
      <c r="H878" s="75"/>
    </row>
    <row r="879" spans="1:8" x14ac:dyDescent="0.2">
      <c r="A879" s="62"/>
      <c r="B879" s="16"/>
      <c r="C879" s="17"/>
      <c r="D879" s="17"/>
      <c r="E879" s="75"/>
      <c r="F879" s="75"/>
      <c r="G879" s="75"/>
      <c r="H879" s="75"/>
    </row>
    <row r="880" spans="1:8" x14ac:dyDescent="0.2">
      <c r="A880" s="62"/>
      <c r="B880" s="16"/>
      <c r="C880" s="17"/>
      <c r="D880" s="17"/>
      <c r="E880" s="75"/>
      <c r="F880" s="75"/>
      <c r="G880" s="75"/>
      <c r="H880" s="75"/>
    </row>
    <row r="881" spans="1:8" x14ac:dyDescent="0.2">
      <c r="A881" s="62"/>
      <c r="B881" s="16"/>
      <c r="C881" s="17"/>
      <c r="D881" s="17"/>
      <c r="E881" s="75"/>
      <c r="F881" s="75"/>
      <c r="G881" s="75"/>
      <c r="H881" s="75"/>
    </row>
    <row r="882" spans="1:8" x14ac:dyDescent="0.2">
      <c r="A882" s="62"/>
      <c r="B882" s="16"/>
      <c r="C882" s="17"/>
      <c r="D882" s="17"/>
      <c r="E882" s="75"/>
      <c r="F882" s="75"/>
      <c r="G882" s="75"/>
      <c r="H882" s="75"/>
    </row>
    <row r="883" spans="1:8" x14ac:dyDescent="0.2">
      <c r="A883" s="62"/>
      <c r="B883" s="16"/>
      <c r="C883" s="17"/>
      <c r="D883" s="17"/>
      <c r="E883" s="75"/>
      <c r="F883" s="75"/>
      <c r="G883" s="75"/>
      <c r="H883" s="75"/>
    </row>
    <row r="884" spans="1:8" x14ac:dyDescent="0.2">
      <c r="A884" s="62"/>
      <c r="B884" s="16"/>
      <c r="C884" s="17"/>
      <c r="D884" s="17"/>
      <c r="E884" s="75"/>
      <c r="F884" s="75"/>
      <c r="G884" s="75"/>
      <c r="H884" s="75"/>
    </row>
    <row r="885" spans="1:8" x14ac:dyDescent="0.2">
      <c r="A885" s="62"/>
      <c r="B885" s="16"/>
      <c r="C885" s="17"/>
      <c r="D885" s="17"/>
      <c r="E885" s="75"/>
      <c r="F885" s="75"/>
      <c r="G885" s="75"/>
      <c r="H885" s="75"/>
    </row>
    <row r="886" spans="1:8" x14ac:dyDescent="0.2">
      <c r="A886" s="62"/>
      <c r="B886" s="16"/>
      <c r="C886" s="17"/>
      <c r="D886" s="17"/>
      <c r="E886" s="75"/>
      <c r="F886" s="75"/>
      <c r="G886" s="75"/>
      <c r="H886" s="75"/>
    </row>
    <row r="887" spans="1:8" x14ac:dyDescent="0.2">
      <c r="A887" s="62"/>
      <c r="B887" s="16"/>
      <c r="C887" s="17"/>
      <c r="D887" s="17"/>
      <c r="E887" s="75"/>
      <c r="F887" s="75"/>
      <c r="G887" s="75"/>
      <c r="H887" s="75"/>
    </row>
    <row r="888" spans="1:8" x14ac:dyDescent="0.2">
      <c r="A888" s="62"/>
      <c r="B888" s="16"/>
      <c r="C888" s="17"/>
      <c r="D888" s="17"/>
      <c r="E888" s="75"/>
      <c r="F888" s="75"/>
      <c r="G888" s="75"/>
      <c r="H888" s="75"/>
    </row>
    <row r="889" spans="1:8" x14ac:dyDescent="0.2">
      <c r="A889" s="62"/>
      <c r="B889" s="16"/>
      <c r="C889" s="17"/>
      <c r="D889" s="17"/>
      <c r="E889" s="75"/>
      <c r="F889" s="75"/>
      <c r="G889" s="75"/>
      <c r="H889" s="75"/>
    </row>
    <row r="890" spans="1:8" x14ac:dyDescent="0.2">
      <c r="A890" s="62"/>
      <c r="B890" s="16"/>
      <c r="C890" s="17"/>
      <c r="D890" s="17"/>
      <c r="E890" s="75"/>
      <c r="F890" s="75"/>
      <c r="G890" s="75"/>
      <c r="H890" s="75"/>
    </row>
    <row r="891" spans="1:8" x14ac:dyDescent="0.2">
      <c r="A891" s="62"/>
      <c r="B891" s="16"/>
      <c r="C891" s="17"/>
      <c r="D891" s="17"/>
      <c r="E891" s="75"/>
      <c r="F891" s="75"/>
      <c r="G891" s="75"/>
      <c r="H891" s="75"/>
    </row>
    <row r="892" spans="1:8" x14ac:dyDescent="0.2">
      <c r="A892" s="62"/>
      <c r="B892" s="16"/>
      <c r="C892" s="17"/>
      <c r="D892" s="17"/>
      <c r="E892" s="75"/>
      <c r="F892" s="75"/>
      <c r="G892" s="75"/>
      <c r="H892" s="75"/>
    </row>
    <row r="893" spans="1:8" x14ac:dyDescent="0.2">
      <c r="A893" s="62"/>
      <c r="B893" s="16"/>
      <c r="C893" s="17"/>
      <c r="D893" s="17"/>
      <c r="E893" s="75"/>
      <c r="F893" s="75"/>
      <c r="G893" s="75"/>
      <c r="H893" s="75"/>
    </row>
    <row r="894" spans="1:8" x14ac:dyDescent="0.2">
      <c r="A894" s="62"/>
      <c r="B894" s="16"/>
      <c r="C894" s="17"/>
      <c r="D894" s="17"/>
      <c r="E894" s="75"/>
      <c r="F894" s="75"/>
      <c r="G894" s="75"/>
      <c r="H894" s="75"/>
    </row>
    <row r="895" spans="1:8" x14ac:dyDescent="0.2">
      <c r="A895" s="62"/>
      <c r="B895" s="16"/>
      <c r="C895" s="17"/>
      <c r="D895" s="17"/>
      <c r="E895" s="75"/>
      <c r="F895" s="75"/>
      <c r="G895" s="75"/>
      <c r="H895" s="75"/>
    </row>
    <row r="896" spans="1:8" x14ac:dyDescent="0.2">
      <c r="A896" s="62"/>
      <c r="B896" s="16"/>
      <c r="C896" s="17"/>
      <c r="D896" s="17"/>
      <c r="E896" s="75"/>
      <c r="F896" s="75"/>
      <c r="G896" s="75"/>
      <c r="H896" s="75"/>
    </row>
    <row r="897" spans="1:8" x14ac:dyDescent="0.2">
      <c r="A897" s="62"/>
      <c r="B897" s="16"/>
      <c r="C897" s="17"/>
      <c r="D897" s="17"/>
      <c r="E897" s="75"/>
      <c r="F897" s="75"/>
      <c r="G897" s="75"/>
      <c r="H897" s="75"/>
    </row>
    <row r="898" spans="1:8" x14ac:dyDescent="0.2">
      <c r="A898" s="62"/>
      <c r="B898" s="16"/>
      <c r="C898" s="17"/>
      <c r="D898" s="17"/>
      <c r="E898" s="75"/>
      <c r="F898" s="75"/>
      <c r="G898" s="75"/>
      <c r="H898" s="75"/>
    </row>
    <row r="899" spans="1:8" x14ac:dyDescent="0.2">
      <c r="A899" s="62"/>
      <c r="B899" s="16"/>
      <c r="C899" s="17"/>
      <c r="D899" s="17"/>
      <c r="E899" s="75"/>
      <c r="F899" s="75"/>
      <c r="G899" s="75"/>
      <c r="H899" s="75"/>
    </row>
    <row r="900" spans="1:8" x14ac:dyDescent="0.2">
      <c r="A900" s="62"/>
      <c r="B900" s="16"/>
      <c r="C900" s="17"/>
      <c r="D900" s="17"/>
      <c r="E900" s="75"/>
      <c r="F900" s="75"/>
      <c r="G900" s="75"/>
      <c r="H900" s="75"/>
    </row>
    <row r="901" spans="1:8" x14ac:dyDescent="0.2">
      <c r="A901" s="62"/>
      <c r="B901" s="16"/>
      <c r="C901" s="17"/>
      <c r="D901" s="17"/>
      <c r="E901" s="75"/>
      <c r="F901" s="75"/>
      <c r="G901" s="75"/>
      <c r="H901" s="75"/>
    </row>
    <row r="902" spans="1:8" x14ac:dyDescent="0.2">
      <c r="A902" s="62"/>
      <c r="B902" s="16"/>
      <c r="C902" s="17"/>
      <c r="D902" s="17"/>
      <c r="E902" s="75"/>
      <c r="F902" s="75"/>
      <c r="G902" s="75"/>
      <c r="H902" s="75"/>
    </row>
    <row r="903" spans="1:8" x14ac:dyDescent="0.2">
      <c r="A903" s="62"/>
      <c r="B903" s="16"/>
      <c r="C903" s="17"/>
      <c r="D903" s="17"/>
      <c r="E903" s="75"/>
      <c r="F903" s="75"/>
      <c r="G903" s="75"/>
      <c r="H903" s="75"/>
    </row>
    <row r="904" spans="1:8" x14ac:dyDescent="0.2">
      <c r="A904" s="62"/>
      <c r="B904" s="16"/>
      <c r="C904" s="17"/>
      <c r="D904" s="17"/>
      <c r="E904" s="75"/>
      <c r="F904" s="75"/>
      <c r="G904" s="75"/>
      <c r="H904" s="75"/>
    </row>
    <row r="905" spans="1:8" x14ac:dyDescent="0.2">
      <c r="A905" s="62"/>
      <c r="B905" s="16"/>
      <c r="C905" s="17"/>
      <c r="D905" s="17"/>
      <c r="E905" s="75"/>
      <c r="F905" s="75"/>
      <c r="G905" s="75"/>
      <c r="H905" s="75"/>
    </row>
    <row r="906" spans="1:8" x14ac:dyDescent="0.2">
      <c r="A906" s="62"/>
      <c r="B906" s="16"/>
      <c r="C906" s="17"/>
      <c r="D906" s="17"/>
      <c r="E906" s="75"/>
      <c r="F906" s="75"/>
      <c r="G906" s="75"/>
      <c r="H906" s="75"/>
    </row>
    <row r="907" spans="1:8" x14ac:dyDescent="0.2">
      <c r="A907" s="62"/>
      <c r="B907" s="16"/>
      <c r="C907" s="17"/>
      <c r="D907" s="17"/>
      <c r="E907" s="75"/>
      <c r="F907" s="75"/>
      <c r="G907" s="75"/>
      <c r="H907" s="75"/>
    </row>
    <row r="908" spans="1:8" x14ac:dyDescent="0.2">
      <c r="A908" s="62"/>
      <c r="B908" s="16"/>
      <c r="C908" s="17"/>
      <c r="D908" s="17"/>
      <c r="E908" s="75"/>
      <c r="F908" s="75"/>
      <c r="G908" s="75"/>
      <c r="H908" s="75"/>
    </row>
    <row r="909" spans="1:8" x14ac:dyDescent="0.2">
      <c r="A909" s="62"/>
      <c r="B909" s="16"/>
      <c r="C909" s="17"/>
      <c r="D909" s="17"/>
      <c r="E909" s="75"/>
      <c r="F909" s="75"/>
      <c r="G909" s="75"/>
      <c r="H909" s="75"/>
    </row>
    <row r="910" spans="1:8" x14ac:dyDescent="0.2">
      <c r="A910" s="62"/>
      <c r="B910" s="16"/>
      <c r="C910" s="17"/>
      <c r="D910" s="17"/>
      <c r="E910" s="75"/>
      <c r="F910" s="75"/>
      <c r="G910" s="75"/>
      <c r="H910" s="75"/>
    </row>
    <row r="911" spans="1:8" x14ac:dyDescent="0.2">
      <c r="A911" s="62"/>
      <c r="B911" s="16"/>
      <c r="C911" s="17"/>
      <c r="D911" s="17"/>
      <c r="E911" s="75"/>
      <c r="F911" s="75"/>
      <c r="G911" s="75"/>
      <c r="H911" s="75"/>
    </row>
    <row r="912" spans="1:8" x14ac:dyDescent="0.2">
      <c r="A912" s="62"/>
      <c r="B912" s="16"/>
      <c r="C912" s="17"/>
      <c r="D912" s="17"/>
      <c r="E912" s="75"/>
      <c r="F912" s="75"/>
      <c r="G912" s="75"/>
      <c r="H912" s="75"/>
    </row>
    <row r="913" spans="1:8" x14ac:dyDescent="0.2">
      <c r="A913" s="62"/>
      <c r="B913" s="16"/>
      <c r="C913" s="17"/>
      <c r="D913" s="17"/>
      <c r="E913" s="75"/>
      <c r="F913" s="75"/>
      <c r="G913" s="75"/>
      <c r="H913" s="75"/>
    </row>
    <row r="914" spans="1:8" x14ac:dyDescent="0.2">
      <c r="A914" s="62"/>
      <c r="B914" s="16"/>
      <c r="C914" s="17"/>
      <c r="D914" s="17"/>
      <c r="E914" s="75"/>
      <c r="F914" s="75"/>
      <c r="G914" s="75"/>
      <c r="H914" s="75"/>
    </row>
    <row r="915" spans="1:8" x14ac:dyDescent="0.2">
      <c r="A915" s="62"/>
      <c r="B915" s="16"/>
      <c r="C915" s="17"/>
      <c r="D915" s="17"/>
      <c r="E915" s="75"/>
      <c r="F915" s="75"/>
      <c r="G915" s="75"/>
      <c r="H915" s="75"/>
    </row>
    <row r="916" spans="1:8" x14ac:dyDescent="0.2">
      <c r="A916" s="62"/>
      <c r="B916" s="16"/>
      <c r="C916" s="17"/>
      <c r="D916" s="17"/>
      <c r="E916" s="75"/>
      <c r="F916" s="75"/>
      <c r="G916" s="75"/>
      <c r="H916" s="75"/>
    </row>
    <row r="917" spans="1:8" x14ac:dyDescent="0.2">
      <c r="A917" s="62"/>
      <c r="B917" s="16"/>
      <c r="C917" s="17"/>
      <c r="D917" s="17"/>
      <c r="E917" s="75"/>
      <c r="F917" s="75"/>
      <c r="G917" s="75"/>
      <c r="H917" s="75"/>
    </row>
    <row r="918" spans="1:8" x14ac:dyDescent="0.2">
      <c r="A918" s="62"/>
      <c r="B918" s="16"/>
      <c r="C918" s="17"/>
      <c r="D918" s="17"/>
      <c r="E918" s="75"/>
      <c r="F918" s="75"/>
      <c r="G918" s="75"/>
      <c r="H918" s="75"/>
    </row>
    <row r="919" spans="1:8" x14ac:dyDescent="0.2">
      <c r="A919" s="62"/>
      <c r="B919" s="16"/>
      <c r="C919" s="17"/>
      <c r="D919" s="17"/>
      <c r="E919" s="75"/>
      <c r="F919" s="75"/>
      <c r="G919" s="75"/>
      <c r="H919" s="75"/>
    </row>
    <row r="920" spans="1:8" x14ac:dyDescent="0.2">
      <c r="A920" s="62"/>
      <c r="B920" s="16"/>
      <c r="C920" s="17"/>
      <c r="D920" s="17"/>
      <c r="E920" s="75"/>
      <c r="F920" s="75"/>
      <c r="G920" s="75"/>
      <c r="H920" s="75"/>
    </row>
    <row r="921" spans="1:8" x14ac:dyDescent="0.2">
      <c r="A921" s="62"/>
      <c r="B921" s="16"/>
      <c r="C921" s="17"/>
      <c r="D921" s="17"/>
      <c r="E921" s="75"/>
      <c r="F921" s="75"/>
      <c r="G921" s="75"/>
      <c r="H921" s="75"/>
    </row>
    <row r="922" spans="1:8" x14ac:dyDescent="0.2">
      <c r="A922" s="62"/>
      <c r="B922" s="16"/>
      <c r="C922" s="17"/>
      <c r="D922" s="17"/>
      <c r="E922" s="75"/>
      <c r="F922" s="75"/>
      <c r="G922" s="75"/>
      <c r="H922" s="75"/>
    </row>
  </sheetData>
  <sheetProtection selectLockedCells="1" selectUnlockedCells="1"/>
  <customSheetViews>
    <customSheetView guid="{5BA3B245-EF19-47D9-A019-71BE180A3C5D}" scale="75" showPageBreaks="1" fitToPage="1" printArea="1" hiddenRows="1" hiddenColumns="1" topLeftCell="B1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1"/>
      <headerFooter alignWithMargins="0">
        <oddFooter>&amp;R&amp;P</oddFooter>
      </headerFooter>
    </customSheetView>
    <customSheetView guid="{45424CF5-BCAC-4C9C-B429-A07126B5A9DA}" scale="75" fitToPage="1" hiddenRows="1" hiddenColumns="1" topLeftCell="B142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2"/>
      <headerFooter alignWithMargins="0">
        <oddFooter>&amp;R&amp;P</oddFooter>
      </headerFooter>
    </customSheetView>
  </customSheetViews>
  <mergeCells count="75">
    <mergeCell ref="B155:B159"/>
    <mergeCell ref="B145:H145"/>
    <mergeCell ref="B160:B163"/>
    <mergeCell ref="B154:H154"/>
    <mergeCell ref="B213:B216"/>
    <mergeCell ref="B204:H204"/>
    <mergeCell ref="B205:B208"/>
    <mergeCell ref="B164:B167"/>
    <mergeCell ref="B188:B191"/>
    <mergeCell ref="B196:B199"/>
    <mergeCell ref="B180:B183"/>
    <mergeCell ref="B168:B171"/>
    <mergeCell ref="B176:B179"/>
    <mergeCell ref="B172:B175"/>
    <mergeCell ref="A4:H4"/>
    <mergeCell ref="A17:A20"/>
    <mergeCell ref="A21:A24"/>
    <mergeCell ref="A13:A16"/>
    <mergeCell ref="A5:A6"/>
    <mergeCell ref="B50:B54"/>
    <mergeCell ref="B34:B37"/>
    <mergeCell ref="B55:B58"/>
    <mergeCell ref="B59:B62"/>
    <mergeCell ref="B5:B6"/>
    <mergeCell ref="C5:D5"/>
    <mergeCell ref="E5:H5"/>
    <mergeCell ref="B8:H8"/>
    <mergeCell ref="B75:B78"/>
    <mergeCell ref="B100:B103"/>
    <mergeCell ref="B79:B82"/>
    <mergeCell ref="B63:B66"/>
    <mergeCell ref="B238:B241"/>
    <mergeCell ref="B242:B245"/>
    <mergeCell ref="B253:B256"/>
    <mergeCell ref="B233:H233"/>
    <mergeCell ref="F1:H1"/>
    <mergeCell ref="B96:B99"/>
    <mergeCell ref="B21:B24"/>
    <mergeCell ref="B25:B29"/>
    <mergeCell ref="B67:B70"/>
    <mergeCell ref="B38:B41"/>
    <mergeCell ref="B42:B45"/>
    <mergeCell ref="B46:B49"/>
    <mergeCell ref="B17:B20"/>
    <mergeCell ref="B9:B12"/>
    <mergeCell ref="B13:B16"/>
    <mergeCell ref="B71:B74"/>
    <mergeCell ref="C3:H3"/>
    <mergeCell ref="C2:H2"/>
    <mergeCell ref="B146:B149"/>
    <mergeCell ref="B30:B33"/>
    <mergeCell ref="B263:B266"/>
    <mergeCell ref="B84:B87"/>
    <mergeCell ref="B140:B144"/>
    <mergeCell ref="B150:B153"/>
    <mergeCell ref="B200:B203"/>
    <mergeCell ref="B120:B123"/>
    <mergeCell ref="B89:B91"/>
    <mergeCell ref="B92:B95"/>
    <mergeCell ref="B116:B119"/>
    <mergeCell ref="B124:B127"/>
    <mergeCell ref="B128:B131"/>
    <mergeCell ref="B229:B232"/>
    <mergeCell ref="B225:B228"/>
    <mergeCell ref="B217:B220"/>
    <mergeCell ref="B209:B212"/>
    <mergeCell ref="B184:B187"/>
    <mergeCell ref="B249:B252"/>
    <mergeCell ref="B257:B260"/>
    <mergeCell ref="B234:B237"/>
    <mergeCell ref="B192:B195"/>
    <mergeCell ref="B112:B115"/>
    <mergeCell ref="B104:B107"/>
    <mergeCell ref="B88:H88"/>
    <mergeCell ref="B221:B224"/>
  </mergeCells>
  <phoneticPr fontId="2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5" fitToHeight="6" orientation="landscape" useFirstPageNumber="1" r:id="rId3"/>
  <headerFooter alignWithMargins="0">
    <oddFooter>&amp;R&amp;P</oddFooter>
  </headerFooter>
  <rowBreaks count="1" manualBreakCount="1">
    <brk id="16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defaultRowHeight="12.75" x14ac:dyDescent="0.2"/>
  <cols>
    <col min="3" max="3" width="11.5703125" customWidth="1"/>
    <col min="4" max="4" width="13" customWidth="1"/>
  </cols>
  <sheetData>
    <row r="2" spans="1:9" x14ac:dyDescent="0.2">
      <c r="A2" s="39">
        <v>35661.800000000003</v>
      </c>
      <c r="B2" s="39">
        <v>0</v>
      </c>
      <c r="C2" s="42">
        <v>5142.4560000000001</v>
      </c>
      <c r="D2" s="61">
        <v>4137.1659600000003</v>
      </c>
      <c r="E2" s="42">
        <v>7196.2759999999998</v>
      </c>
      <c r="F2" s="39">
        <v>10735.9</v>
      </c>
      <c r="G2" s="39">
        <v>14165.242999999999</v>
      </c>
      <c r="H2" s="43">
        <v>14573.07</v>
      </c>
      <c r="I2" s="39">
        <v>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3</vt:lpstr>
      <vt:lpstr>4</vt:lpstr>
      <vt:lpstr>Лист1</vt:lpstr>
      <vt:lpstr>'3'!Область_печати</vt:lpstr>
      <vt:lpstr>'4'!Область_печати</vt:lpstr>
    </vt:vector>
  </TitlesOfParts>
  <Company>Home System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User</cp:lastModifiedBy>
  <cp:lastPrinted>2021-04-12T11:52:24Z</cp:lastPrinted>
  <dcterms:created xsi:type="dcterms:W3CDTF">2008-10-22T06:49:32Z</dcterms:created>
  <dcterms:modified xsi:type="dcterms:W3CDTF">2021-08-10T12:00:31Z</dcterms:modified>
</cp:coreProperties>
</file>