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30" windowWidth="19440" windowHeight="9690"/>
  </bookViews>
  <sheets>
    <sheet name="2018-2019" sheetId="1" r:id="rId1"/>
  </sheets>
  <calcPr calcId="124519"/>
</workbook>
</file>

<file path=xl/calcChain.xml><?xml version="1.0" encoding="utf-8"?>
<calcChain xmlns="http://schemas.openxmlformats.org/spreadsheetml/2006/main">
  <c r="H54" i="1"/>
  <c r="H53" s="1"/>
  <c r="H65"/>
  <c r="H64" s="1"/>
  <c r="H63" s="1"/>
  <c r="H62" s="1"/>
  <c r="J67" s="1"/>
  <c r="H55"/>
  <c r="G12"/>
  <c r="H58"/>
  <c r="G58"/>
  <c r="H57"/>
  <c r="G57"/>
  <c r="H56"/>
  <c r="G55"/>
  <c r="G54"/>
  <c r="G53"/>
  <c r="H51"/>
  <c r="G51"/>
  <c r="H50"/>
  <c r="G50"/>
  <c r="H49"/>
  <c r="G49"/>
  <c r="H48"/>
  <c r="G48"/>
  <c r="H47"/>
  <c r="G47"/>
  <c r="H45"/>
  <c r="G45"/>
  <c r="H44"/>
  <c r="G44"/>
  <c r="H43"/>
  <c r="G43"/>
  <c r="H42"/>
  <c r="G42"/>
  <c r="H39"/>
  <c r="H38" s="1"/>
  <c r="H37" s="1"/>
  <c r="H36" s="1"/>
  <c r="G39"/>
  <c r="G38" s="1"/>
  <c r="H33"/>
  <c r="G33"/>
  <c r="H30"/>
  <c r="H29" s="1"/>
  <c r="H28" s="1"/>
  <c r="H12" s="1"/>
  <c r="G30"/>
  <c r="G29" s="1"/>
  <c r="G28" s="1"/>
  <c r="H24"/>
  <c r="G24"/>
  <c r="H21"/>
  <c r="H20" s="1"/>
  <c r="G20"/>
  <c r="H16"/>
  <c r="G16"/>
  <c r="H15"/>
  <c r="G15"/>
  <c r="H14"/>
  <c r="G14"/>
  <c r="H13"/>
  <c r="G13"/>
  <c r="G37" l="1"/>
  <c r="G36"/>
  <c r="G11" s="1"/>
  <c r="G67"/>
  <c r="H19"/>
  <c r="H18" s="1"/>
  <c r="H11" s="1"/>
  <c r="H67" l="1"/>
</calcChain>
</file>

<file path=xl/sharedStrings.xml><?xml version="1.0" encoding="utf-8"?>
<sst xmlns="http://schemas.openxmlformats.org/spreadsheetml/2006/main" count="202" uniqueCount="72">
  <si>
    <t>(тыс. руб.)</t>
  </si>
  <si>
    <t>Наименование</t>
  </si>
  <si>
    <t>Мин</t>
  </si>
  <si>
    <t>Рз</t>
  </si>
  <si>
    <t>ПР</t>
  </si>
  <si>
    <t>ЦСР</t>
  </si>
  <si>
    <t>ВР</t>
  </si>
  <si>
    <t>2018 год</t>
  </si>
  <si>
    <t>2019 год</t>
  </si>
  <si>
    <t>ОБЩЕГОСУДАРСТВЕННЫЕ ВОПРОСЫ</t>
  </si>
  <si>
    <t>01</t>
  </si>
  <si>
    <t>00</t>
  </si>
  <si>
    <t>Функционирование высшего должностного лица субъекта Российской Федерации и муниципального образования</t>
  </si>
  <si>
    <t>02</t>
  </si>
  <si>
    <t>Непрограммные направления деятельности</t>
  </si>
  <si>
    <t>99 0 00 00000</t>
  </si>
  <si>
    <t>Расходы общегосударственного характера</t>
  </si>
  <si>
    <t>99 0 04 00000</t>
  </si>
  <si>
    <t>Глава муниципального образования</t>
  </si>
  <si>
    <t>99 0 04 20301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</si>
  <si>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</si>
  <si>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</si>
  <si>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04</t>
  </si>
  <si>
    <t>Центральный аппарат</t>
  </si>
  <si>
    <t>99 0 04 20401</t>
  </si>
  <si>
    <t>Закупка товаров, работ и услуг для государственных (муниципальных) нужд</t>
  </si>
  <si>
    <t>Уплата налога на имущество организаций,земельного и транспортного налога</t>
  </si>
  <si>
    <t>99 0 89 00000</t>
  </si>
  <si>
    <t>Финансовое обеспечение выполнения функций государственными органами</t>
  </si>
  <si>
    <t>99 0 89 20401</t>
  </si>
  <si>
    <t>Иные бюджетные ассигнования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</si>
  <si>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</si>
  <si>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06</t>
  </si>
  <si>
    <t>НАЦИОНАЛЬНАЯ ОБОРОНА</t>
  </si>
  <si>
    <t>Мобилизационная и вневойсковая подготовка</t>
  </si>
  <si>
    <t>03</t>
  </si>
  <si>
    <t>Субвенции местным бюджетам для финансового обеспечения расходных обязательств муниципальных образований, возникающих при выполнении государственных полномочий Российской Федерации</t>
  </si>
  <si>
    <t>99 0 02 00000</t>
  </si>
  <si>
    <t>Осуществление полномочий по первичному воинскому учету на территориях, где отсутствуют военные комиссариаты</t>
  </si>
  <si>
    <t>99 0 02 51180</t>
  </si>
  <si>
    <t>НАЦИОНАЛЬНАЯ БЕЗОПАСНОСТЬ И ПРАВООХРАНИТЕЛЬНАЯ ДЕЯТЕЛЬНОСТЬ</t>
  </si>
  <si>
    <t>Обеспечение пожарной безопасности</t>
  </si>
  <si>
    <t xml:space="preserve">Предупреждение и ликвидация чрезвычайных ситуаций </t>
  </si>
  <si>
    <t>99 0 00 21800</t>
  </si>
  <si>
    <t>ЖИЛИЩНО-КОММУНАЛЬНОЕ ХОЗЯЙСТВО</t>
  </si>
  <si>
    <t>05</t>
  </si>
  <si>
    <t>Благоустройство</t>
  </si>
  <si>
    <t>99 0 60 00000</t>
  </si>
  <si>
    <t>Уличное освещение</t>
  </si>
  <si>
    <t>99 0 60 00100</t>
  </si>
  <si>
    <t>КУЛЬТУРА, КИНЕМАТОГРАФИЯ</t>
  </si>
  <si>
    <t>08</t>
  </si>
  <si>
    <t>Культура</t>
  </si>
  <si>
    <t>Учреждения культуры и мероприятия в сфере культуры и кинематографии</t>
  </si>
  <si>
    <t>99 0 44 00000</t>
  </si>
  <si>
    <t>Обеспечение деятельности (оказание услуг) подведомственных казенных учреждений</t>
  </si>
  <si>
    <t>99 0 44 09900</t>
  </si>
  <si>
    <t>Обеспечение деятельности (оказание услуг) подведомственных казенных учреждений за счет средств местного бюджета</t>
  </si>
  <si>
    <t>99 0 44 09901</t>
  </si>
  <si>
    <t>ФИЗИЧЕСКАЯ КУЛЬТУРА И СПОРТ</t>
  </si>
  <si>
    <t>Физическая культура</t>
  </si>
  <si>
    <t>Реализация государственных функций в области физической культуры и спорта</t>
  </si>
  <si>
    <t>99 0 00 48700</t>
  </si>
  <si>
    <t>Всего</t>
  </si>
  <si>
    <t>Приложение 7</t>
  </si>
  <si>
    <t xml:space="preserve">к  проекту решения Совета депутатов Катенинского сельского поселения  </t>
  </si>
  <si>
    <t xml:space="preserve"> «О бюджете Катенинского сельского поселения на 2017 год и плановый период 2018-2019 годы»</t>
  </si>
  <si>
    <t>от____декабря 2016 года № _____</t>
  </si>
  <si>
    <t>Ведомственная структура расходов бюджета Катенинского сельского поселения  Варненского муниципального района на 2018 - 2019 годы</t>
  </si>
  <si>
    <t>АДМИНИСТРАЦИЯ КАТЕНИНСКОГО СЕЛЬСКОГО ПОСЕЛЕНИЯ ВАРНЕНСКОГО МУНИЦИПАЛЬНОГО РАЙОНА ЧЕЛЯБИНСКОЙ ОБЛАСТИ</t>
  </si>
  <si>
    <t>Другие  общегосударственные вопросы</t>
  </si>
  <si>
    <t>Оценка недвижимости признания права регулирования отношений по государственной  и муниципальной собственности</t>
  </si>
</sst>
</file>

<file path=xl/styles.xml><?xml version="1.0" encoding="utf-8"?>
<styleSheet xmlns="http://schemas.openxmlformats.org/spreadsheetml/2006/main">
  <fonts count="16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8"/>
      <color theme="1"/>
      <name val="Arial"/>
      <family val="2"/>
      <charset val="204"/>
    </font>
    <font>
      <b/>
      <sz val="12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3"/>
      <color rgb="FF000000"/>
      <name val="Times New Roman"/>
      <family val="1"/>
      <charset val="204"/>
    </font>
    <font>
      <i/>
      <sz val="10"/>
      <color rgb="FF000000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i/>
      <sz val="13"/>
      <color rgb="FF000000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i/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Alignment="1">
      <alignment horizontal="justify"/>
    </xf>
    <xf numFmtId="0" fontId="3" fillId="0" borderId="0" xfId="0" applyFont="1" applyAlignment="1">
      <alignment horizontal="right"/>
    </xf>
    <xf numFmtId="0" fontId="5" fillId="0" borderId="2" xfId="0" applyFont="1" applyBorder="1" applyAlignment="1">
      <alignment horizontal="left" wrapText="1"/>
    </xf>
    <xf numFmtId="0" fontId="6" fillId="0" borderId="3" xfId="0" applyFont="1" applyBorder="1" applyAlignment="1">
      <alignment horizontal="center" wrapText="1"/>
    </xf>
    <xf numFmtId="49" fontId="6" fillId="0" borderId="3" xfId="0" applyNumberFormat="1" applyFont="1" applyBorder="1" applyAlignment="1">
      <alignment horizontal="center" wrapText="1"/>
    </xf>
    <xf numFmtId="4" fontId="6" fillId="0" borderId="3" xfId="0" applyNumberFormat="1" applyFont="1" applyBorder="1" applyAlignment="1">
      <alignment horizontal="right"/>
    </xf>
    <xf numFmtId="0" fontId="6" fillId="0" borderId="2" xfId="0" applyFont="1" applyBorder="1" applyAlignment="1">
      <alignment horizontal="left" wrapText="1"/>
    </xf>
    <xf numFmtId="0" fontId="7" fillId="0" borderId="2" xfId="0" applyFont="1" applyBorder="1" applyAlignment="1">
      <alignment horizontal="left" wrapText="1"/>
    </xf>
    <xf numFmtId="0" fontId="8" fillId="0" borderId="3" xfId="0" applyFont="1" applyBorder="1" applyAlignment="1">
      <alignment horizontal="center" wrapText="1"/>
    </xf>
    <xf numFmtId="49" fontId="8" fillId="0" borderId="3" xfId="0" applyNumberFormat="1" applyFont="1" applyBorder="1" applyAlignment="1">
      <alignment horizontal="center" wrapText="1"/>
    </xf>
    <xf numFmtId="0" fontId="8" fillId="0" borderId="2" xfId="0" applyFont="1" applyBorder="1" applyAlignment="1">
      <alignment horizontal="center" wrapText="1"/>
    </xf>
    <xf numFmtId="4" fontId="8" fillId="0" borderId="3" xfId="0" applyNumberFormat="1" applyFont="1" applyBorder="1" applyAlignment="1">
      <alignment horizontal="right"/>
    </xf>
    <xf numFmtId="0" fontId="10" fillId="0" borderId="2" xfId="0" applyFont="1" applyBorder="1" applyAlignment="1">
      <alignment horizontal="left" wrapText="1"/>
    </xf>
    <xf numFmtId="49" fontId="11" fillId="0" borderId="3" xfId="0" applyNumberFormat="1" applyFont="1" applyBorder="1" applyAlignment="1">
      <alignment horizontal="center" wrapText="1"/>
    </xf>
    <xf numFmtId="0" fontId="12" fillId="0" borderId="3" xfId="0" applyFont="1" applyBorder="1" applyAlignment="1">
      <alignment horizontal="center"/>
    </xf>
    <xf numFmtId="0" fontId="11" fillId="0" borderId="3" xfId="0" applyFont="1" applyBorder="1" applyAlignment="1">
      <alignment horizontal="center" wrapText="1"/>
    </xf>
    <xf numFmtId="4" fontId="11" fillId="0" borderId="3" xfId="0" applyNumberFormat="1" applyFont="1" applyBorder="1" applyAlignment="1">
      <alignment horizontal="right"/>
    </xf>
    <xf numFmtId="0" fontId="9" fillId="0" borderId="3" xfId="0" applyFont="1" applyBorder="1" applyAlignment="1">
      <alignment horizontal="center"/>
    </xf>
    <xf numFmtId="0" fontId="4" fillId="0" borderId="2" xfId="0" applyFont="1" applyBorder="1" applyAlignment="1">
      <alignment horizontal="left" wrapText="1"/>
    </xf>
    <xf numFmtId="0" fontId="4" fillId="0" borderId="3" xfId="0" applyFont="1" applyBorder="1" applyAlignment="1">
      <alignment horizontal="center" wrapText="1"/>
    </xf>
    <xf numFmtId="49" fontId="4" fillId="0" borderId="3" xfId="0" applyNumberFormat="1" applyFont="1" applyBorder="1" applyAlignment="1">
      <alignment horizontal="center" wrapText="1"/>
    </xf>
    <xf numFmtId="4" fontId="4" fillId="0" borderId="3" xfId="0" applyNumberFormat="1" applyFont="1" applyBorder="1" applyAlignment="1">
      <alignment horizontal="right"/>
    </xf>
    <xf numFmtId="0" fontId="13" fillId="0" borderId="2" xfId="0" applyFont="1" applyBorder="1" applyAlignment="1">
      <alignment vertical="top" wrapText="1"/>
    </xf>
    <xf numFmtId="0" fontId="13" fillId="0" borderId="3" xfId="0" applyFont="1" applyBorder="1" applyAlignment="1">
      <alignment horizontal="center" vertical="top" wrapText="1"/>
    </xf>
    <xf numFmtId="0" fontId="14" fillId="0" borderId="2" xfId="0" applyFont="1" applyBorder="1" applyAlignment="1">
      <alignment vertical="top" wrapText="1"/>
    </xf>
    <xf numFmtId="0" fontId="14" fillId="0" borderId="3" xfId="0" applyFont="1" applyBorder="1" applyAlignment="1">
      <alignment horizontal="center" vertical="top" wrapText="1"/>
    </xf>
    <xf numFmtId="4" fontId="1" fillId="0" borderId="3" xfId="0" applyNumberFormat="1" applyFont="1" applyBorder="1" applyAlignment="1">
      <alignment horizontal="right"/>
    </xf>
    <xf numFmtId="4" fontId="15" fillId="0" borderId="3" xfId="0" applyNumberFormat="1" applyFont="1" applyBorder="1" applyAlignment="1">
      <alignment horizontal="right"/>
    </xf>
    <xf numFmtId="0" fontId="4" fillId="0" borderId="3" xfId="0" applyFont="1" applyBorder="1" applyAlignment="1">
      <alignment horizontal="center" vertical="top" wrapText="1"/>
    </xf>
    <xf numFmtId="4" fontId="0" fillId="0" borderId="0" xfId="0" applyNumberFormat="1"/>
    <xf numFmtId="0" fontId="1" fillId="0" borderId="0" xfId="0" applyFont="1" applyAlignment="1">
      <alignment horizontal="right"/>
    </xf>
    <xf numFmtId="0" fontId="0" fillId="0" borderId="0" xfId="0" applyAlignment="1"/>
    <xf numFmtId="0" fontId="2" fillId="0" borderId="0" xfId="0" applyFont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1" fillId="0" borderId="0" xfId="0" applyFont="1" applyAlignment="1">
      <alignment horizontal="right" vertical="center"/>
    </xf>
    <xf numFmtId="0" fontId="9" fillId="0" borderId="0" xfId="0" applyFont="1" applyAlignment="1">
      <alignment horizontal="center"/>
    </xf>
    <xf numFmtId="0" fontId="9" fillId="0" borderId="4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67"/>
  <sheetViews>
    <sheetView tabSelected="1" workbookViewId="0">
      <selection activeCell="J10" sqref="J10"/>
    </sheetView>
  </sheetViews>
  <sheetFormatPr defaultRowHeight="15"/>
  <cols>
    <col min="1" max="1" width="51.28515625" customWidth="1"/>
    <col min="5" max="5" width="18.28515625" customWidth="1"/>
    <col min="7" max="7" width="10.140625" bestFit="1" customWidth="1"/>
    <col min="8" max="8" width="9.85546875" bestFit="1" customWidth="1"/>
  </cols>
  <sheetData>
    <row r="1" spans="1:10" ht="15.75">
      <c r="A1" s="31" t="s">
        <v>64</v>
      </c>
      <c r="B1" s="32"/>
      <c r="C1" s="32"/>
      <c r="D1" s="32"/>
      <c r="E1" s="32"/>
      <c r="F1" s="32"/>
      <c r="G1" s="32"/>
      <c r="H1" s="32"/>
    </row>
    <row r="2" spans="1:10" ht="15.75">
      <c r="A2" s="31" t="s">
        <v>65</v>
      </c>
      <c r="B2" s="32"/>
      <c r="C2" s="32"/>
      <c r="D2" s="32"/>
      <c r="E2" s="32"/>
      <c r="F2" s="32"/>
      <c r="G2" s="32"/>
      <c r="H2" s="32"/>
    </row>
    <row r="3" spans="1:10" ht="15.75">
      <c r="A3" s="31" t="s">
        <v>66</v>
      </c>
      <c r="B3" s="32"/>
      <c r="C3" s="32"/>
      <c r="D3" s="32"/>
      <c r="E3" s="32"/>
      <c r="F3" s="32"/>
      <c r="G3" s="32"/>
      <c r="H3" s="32"/>
    </row>
    <row r="4" spans="1:10" ht="15.75">
      <c r="A4" s="36" t="s">
        <v>67</v>
      </c>
      <c r="B4" s="36"/>
      <c r="C4" s="36"/>
      <c r="D4" s="36"/>
      <c r="E4" s="36"/>
      <c r="F4" s="36"/>
      <c r="G4" s="36"/>
      <c r="H4" s="32"/>
    </row>
    <row r="5" spans="1:10">
      <c r="A5" s="1"/>
    </row>
    <row r="6" spans="1:10">
      <c r="A6" s="1"/>
    </row>
    <row r="7" spans="1:10" ht="35.25" customHeight="1">
      <c r="A7" s="33" t="s">
        <v>68</v>
      </c>
      <c r="B7" s="33"/>
      <c r="C7" s="33"/>
      <c r="D7" s="33"/>
      <c r="E7" s="33"/>
      <c r="F7" s="33"/>
      <c r="G7" s="33"/>
      <c r="H7" s="32"/>
    </row>
    <row r="8" spans="1:10" ht="15.75" thickBot="1">
      <c r="G8" s="2" t="s">
        <v>0</v>
      </c>
    </row>
    <row r="9" spans="1:10" ht="15" customHeight="1">
      <c r="A9" s="34" t="s">
        <v>1</v>
      </c>
      <c r="B9" s="34" t="s">
        <v>2</v>
      </c>
      <c r="C9" s="34" t="s">
        <v>3</v>
      </c>
      <c r="D9" s="34" t="s">
        <v>4</v>
      </c>
      <c r="E9" s="34" t="s">
        <v>5</v>
      </c>
      <c r="F9" s="34" t="s">
        <v>6</v>
      </c>
      <c r="G9" s="34" t="s">
        <v>7</v>
      </c>
      <c r="H9" s="34" t="s">
        <v>8</v>
      </c>
    </row>
    <row r="10" spans="1:10" ht="15.75" customHeight="1" thickBot="1">
      <c r="A10" s="35"/>
      <c r="B10" s="35"/>
      <c r="C10" s="35"/>
      <c r="D10" s="35"/>
      <c r="E10" s="35"/>
      <c r="F10" s="35"/>
      <c r="G10" s="35"/>
      <c r="H10" s="35"/>
    </row>
    <row r="11" spans="1:10" ht="39.75" thickBot="1">
      <c r="A11" s="3" t="s">
        <v>69</v>
      </c>
      <c r="B11" s="4">
        <v>842</v>
      </c>
      <c r="C11" s="5"/>
      <c r="D11" s="5"/>
      <c r="E11" s="4"/>
      <c r="F11" s="4"/>
      <c r="G11" s="6">
        <f>G12+G36+G42+G47+G57+G62</f>
        <v>5197.8899999999994</v>
      </c>
      <c r="H11" s="6">
        <f>SUM(H12+H38+H43+H49+H57)+H62</f>
        <v>5536.7</v>
      </c>
    </row>
    <row r="12" spans="1:10" ht="16.5" thickBot="1">
      <c r="A12" s="3" t="s">
        <v>9</v>
      </c>
      <c r="B12" s="4">
        <v>842</v>
      </c>
      <c r="C12" s="5" t="s">
        <v>10</v>
      </c>
      <c r="D12" s="5" t="s">
        <v>11</v>
      </c>
      <c r="E12" s="4"/>
      <c r="F12" s="4"/>
      <c r="G12" s="6">
        <f>SUM(G13+G18+G28+G33)</f>
        <v>1979.52</v>
      </c>
      <c r="H12" s="6">
        <f>SUM(H13+H18+H28+H33)</f>
        <v>2129.52</v>
      </c>
      <c r="J12" s="30"/>
    </row>
    <row r="13" spans="1:10" ht="48" thickBot="1">
      <c r="A13" s="7" t="s">
        <v>12</v>
      </c>
      <c r="B13" s="4">
        <v>842</v>
      </c>
      <c r="C13" s="5" t="s">
        <v>10</v>
      </c>
      <c r="D13" s="5" t="s">
        <v>13</v>
      </c>
      <c r="E13" s="4"/>
      <c r="F13" s="4"/>
      <c r="G13" s="6">
        <f t="shared" ref="G13:H16" si="0">SUM(G14)</f>
        <v>403.52</v>
      </c>
      <c r="H13" s="6">
        <f t="shared" si="0"/>
        <v>453.52</v>
      </c>
    </row>
    <row r="14" spans="1:10" ht="17.25" thickBot="1">
      <c r="A14" s="8" t="s">
        <v>14</v>
      </c>
      <c r="B14" s="9">
        <v>842</v>
      </c>
      <c r="C14" s="10" t="s">
        <v>10</v>
      </c>
      <c r="D14" s="10" t="s">
        <v>13</v>
      </c>
      <c r="E14" s="37" t="s">
        <v>15</v>
      </c>
      <c r="F14" s="11"/>
      <c r="G14" s="12">
        <f t="shared" si="0"/>
        <v>403.52</v>
      </c>
      <c r="H14" s="12">
        <f t="shared" si="0"/>
        <v>453.52</v>
      </c>
    </row>
    <row r="15" spans="1:10" ht="17.25" thickBot="1">
      <c r="A15" s="8" t="s">
        <v>16</v>
      </c>
      <c r="B15" s="9">
        <v>842</v>
      </c>
      <c r="C15" s="10" t="s">
        <v>10</v>
      </c>
      <c r="D15" s="10" t="s">
        <v>13</v>
      </c>
      <c r="E15" s="38" t="s">
        <v>17</v>
      </c>
      <c r="F15" s="9"/>
      <c r="G15" s="12">
        <f t="shared" si="0"/>
        <v>403.52</v>
      </c>
      <c r="H15" s="12">
        <f t="shared" si="0"/>
        <v>453.52</v>
      </c>
    </row>
    <row r="16" spans="1:10" ht="17.25" thickBot="1">
      <c r="A16" s="8" t="s">
        <v>18</v>
      </c>
      <c r="B16" s="9">
        <v>842</v>
      </c>
      <c r="C16" s="10" t="s">
        <v>10</v>
      </c>
      <c r="D16" s="10" t="s">
        <v>13</v>
      </c>
      <c r="E16" s="18" t="s">
        <v>19</v>
      </c>
      <c r="F16" s="9"/>
      <c r="G16" s="12">
        <f t="shared" si="0"/>
        <v>403.52</v>
      </c>
      <c r="H16" s="12">
        <f t="shared" si="0"/>
        <v>453.52</v>
      </c>
    </row>
    <row r="17" spans="1:8" ht="52.5" thickBot="1">
      <c r="A17" s="13" t="s">
        <v>20</v>
      </c>
      <c r="B17" s="9">
        <v>842</v>
      </c>
      <c r="C17" s="14" t="s">
        <v>10</v>
      </c>
      <c r="D17" s="14" t="s">
        <v>13</v>
      </c>
      <c r="E17" s="15" t="s">
        <v>19</v>
      </c>
      <c r="F17" s="16">
        <v>100</v>
      </c>
      <c r="G17" s="17">
        <v>403.52</v>
      </c>
      <c r="H17" s="17">
        <v>453.52</v>
      </c>
    </row>
    <row r="18" spans="1:8" ht="79.5" thickBot="1">
      <c r="A18" s="7" t="s">
        <v>21</v>
      </c>
      <c r="B18" s="4">
        <v>842</v>
      </c>
      <c r="C18" s="5" t="s">
        <v>10</v>
      </c>
      <c r="D18" s="5" t="s">
        <v>22</v>
      </c>
      <c r="E18" s="4"/>
      <c r="F18" s="4"/>
      <c r="G18" s="6">
        <v>956.2</v>
      </c>
      <c r="H18" s="6">
        <f>SUM(H19)</f>
        <v>1006.2</v>
      </c>
    </row>
    <row r="19" spans="1:8" ht="17.25" thickBot="1">
      <c r="A19" s="8" t="s">
        <v>14</v>
      </c>
      <c r="B19" s="9">
        <v>842</v>
      </c>
      <c r="C19" s="10" t="s">
        <v>10</v>
      </c>
      <c r="D19" s="10" t="s">
        <v>22</v>
      </c>
      <c r="E19" s="37" t="s">
        <v>15</v>
      </c>
      <c r="F19" s="11"/>
      <c r="G19" s="12">
        <v>956.2</v>
      </c>
      <c r="H19" s="12">
        <f>SUM(H24+H20)+H27</f>
        <v>1006.2</v>
      </c>
    </row>
    <row r="20" spans="1:8" ht="17.25" thickBot="1">
      <c r="A20" s="8" t="s">
        <v>16</v>
      </c>
      <c r="B20" s="9">
        <v>842</v>
      </c>
      <c r="C20" s="10" t="s">
        <v>10</v>
      </c>
      <c r="D20" s="10" t="s">
        <v>22</v>
      </c>
      <c r="E20" s="38" t="s">
        <v>17</v>
      </c>
      <c r="F20" s="9"/>
      <c r="G20" s="12">
        <f>SUM(G21)</f>
        <v>950</v>
      </c>
      <c r="H20" s="12">
        <f>SUM(H21)</f>
        <v>1000</v>
      </c>
    </row>
    <row r="21" spans="1:8" ht="17.25" thickBot="1">
      <c r="A21" s="8" t="s">
        <v>23</v>
      </c>
      <c r="B21" s="9">
        <v>842</v>
      </c>
      <c r="C21" s="10" t="s">
        <v>10</v>
      </c>
      <c r="D21" s="10" t="s">
        <v>22</v>
      </c>
      <c r="E21" s="18" t="s">
        <v>24</v>
      </c>
      <c r="F21" s="9"/>
      <c r="G21" s="12">
        <v>950</v>
      </c>
      <c r="H21" s="12">
        <f>SUM(H22:H23)</f>
        <v>1000</v>
      </c>
    </row>
    <row r="22" spans="1:8" ht="52.5" thickBot="1">
      <c r="A22" s="13" t="s">
        <v>20</v>
      </c>
      <c r="B22" s="9">
        <v>842</v>
      </c>
      <c r="C22" s="14" t="s">
        <v>10</v>
      </c>
      <c r="D22" s="14" t="s">
        <v>22</v>
      </c>
      <c r="E22" s="15" t="s">
        <v>24</v>
      </c>
      <c r="F22" s="16">
        <v>100</v>
      </c>
      <c r="G22" s="17">
        <v>637</v>
      </c>
      <c r="H22" s="17">
        <v>687</v>
      </c>
    </row>
    <row r="23" spans="1:8" ht="27" thickBot="1">
      <c r="A23" s="13" t="s">
        <v>25</v>
      </c>
      <c r="B23" s="9">
        <v>842</v>
      </c>
      <c r="C23" s="14" t="s">
        <v>10</v>
      </c>
      <c r="D23" s="14" t="s">
        <v>22</v>
      </c>
      <c r="E23" s="15" t="s">
        <v>24</v>
      </c>
      <c r="F23" s="16">
        <v>200</v>
      </c>
      <c r="G23" s="17">
        <v>313</v>
      </c>
      <c r="H23" s="17">
        <v>313</v>
      </c>
    </row>
    <row r="24" spans="1:8" ht="27" thickBot="1">
      <c r="A24" s="13" t="s">
        <v>25</v>
      </c>
      <c r="B24" s="9">
        <v>842</v>
      </c>
      <c r="C24" s="14" t="s">
        <v>10</v>
      </c>
      <c r="D24" s="14" t="s">
        <v>22</v>
      </c>
      <c r="E24" s="15" t="s">
        <v>24</v>
      </c>
      <c r="F24" s="16">
        <v>500</v>
      </c>
      <c r="G24" s="12">
        <f>SUM(G25)</f>
        <v>0.2</v>
      </c>
      <c r="H24" s="12">
        <f>SUM(H25)</f>
        <v>0.2</v>
      </c>
    </row>
    <row r="25" spans="1:8" ht="27" thickBot="1">
      <c r="A25" s="8" t="s">
        <v>26</v>
      </c>
      <c r="B25" s="9">
        <v>842</v>
      </c>
      <c r="C25" s="10" t="s">
        <v>10</v>
      </c>
      <c r="D25" s="10" t="s">
        <v>22</v>
      </c>
      <c r="E25" s="9" t="s">
        <v>27</v>
      </c>
      <c r="F25" s="9"/>
      <c r="G25" s="12">
        <v>0.2</v>
      </c>
      <c r="H25" s="12">
        <v>0.2</v>
      </c>
    </row>
    <row r="26" spans="1:8" ht="27" thickBot="1">
      <c r="A26" s="8" t="s">
        <v>28</v>
      </c>
      <c r="B26" s="9">
        <v>842</v>
      </c>
      <c r="C26" s="10" t="s">
        <v>10</v>
      </c>
      <c r="D26" s="10" t="s">
        <v>22</v>
      </c>
      <c r="E26" s="9" t="s">
        <v>29</v>
      </c>
      <c r="F26" s="9"/>
      <c r="G26" s="17"/>
      <c r="H26" s="17"/>
    </row>
    <row r="27" spans="1:8" ht="16.5" thickBot="1">
      <c r="A27" s="13" t="s">
        <v>30</v>
      </c>
      <c r="B27" s="16">
        <v>842</v>
      </c>
      <c r="C27" s="14" t="s">
        <v>10</v>
      </c>
      <c r="D27" s="14" t="s">
        <v>22</v>
      </c>
      <c r="E27" s="16" t="s">
        <v>29</v>
      </c>
      <c r="F27" s="16">
        <v>800</v>
      </c>
      <c r="G27" s="12">
        <v>6</v>
      </c>
      <c r="H27" s="12">
        <v>6</v>
      </c>
    </row>
    <row r="28" spans="1:8" ht="48" thickBot="1">
      <c r="A28" s="7" t="s">
        <v>31</v>
      </c>
      <c r="B28" s="4">
        <v>842</v>
      </c>
      <c r="C28" s="5" t="s">
        <v>10</v>
      </c>
      <c r="D28" s="5" t="s">
        <v>32</v>
      </c>
      <c r="E28" s="4"/>
      <c r="F28" s="4"/>
      <c r="G28" s="6">
        <f t="shared" ref="G28:H29" si="1">SUM(G29)</f>
        <v>616.79999999999995</v>
      </c>
      <c r="H28" s="6">
        <f t="shared" si="1"/>
        <v>666.8</v>
      </c>
    </row>
    <row r="29" spans="1:8" ht="17.25" thickBot="1">
      <c r="A29" s="8" t="s">
        <v>14</v>
      </c>
      <c r="B29" s="9">
        <v>842</v>
      </c>
      <c r="C29" s="10" t="s">
        <v>10</v>
      </c>
      <c r="D29" s="10" t="s">
        <v>32</v>
      </c>
      <c r="E29" s="37" t="s">
        <v>15</v>
      </c>
      <c r="F29" s="11"/>
      <c r="G29" s="12">
        <f t="shared" si="1"/>
        <v>616.79999999999995</v>
      </c>
      <c r="H29" s="12">
        <f t="shared" si="1"/>
        <v>666.8</v>
      </c>
    </row>
    <row r="30" spans="1:8" ht="17.25" thickBot="1">
      <c r="A30" s="8" t="s">
        <v>16</v>
      </c>
      <c r="B30" s="9">
        <v>842</v>
      </c>
      <c r="C30" s="10" t="s">
        <v>10</v>
      </c>
      <c r="D30" s="10" t="s">
        <v>32</v>
      </c>
      <c r="E30" s="38" t="s">
        <v>17</v>
      </c>
      <c r="F30" s="9"/>
      <c r="G30" s="12">
        <f>SUM(G31)+G32</f>
        <v>616.79999999999995</v>
      </c>
      <c r="H30" s="12">
        <f>SUM(H31)+H32</f>
        <v>666.8</v>
      </c>
    </row>
    <row r="31" spans="1:8" ht="17.25" thickBot="1">
      <c r="A31" s="8" t="s">
        <v>23</v>
      </c>
      <c r="B31" s="9">
        <v>842</v>
      </c>
      <c r="C31" s="10" t="s">
        <v>10</v>
      </c>
      <c r="D31" s="10" t="s">
        <v>32</v>
      </c>
      <c r="E31" s="18" t="s">
        <v>24</v>
      </c>
      <c r="F31" s="9">
        <v>100</v>
      </c>
      <c r="G31" s="17">
        <v>568.79999999999995</v>
      </c>
      <c r="H31" s="17">
        <v>618.79999999999995</v>
      </c>
    </row>
    <row r="32" spans="1:8" ht="52.5" thickBot="1">
      <c r="A32" s="13" t="s">
        <v>20</v>
      </c>
      <c r="B32" s="16">
        <v>842</v>
      </c>
      <c r="C32" s="14" t="s">
        <v>10</v>
      </c>
      <c r="D32" s="14" t="s">
        <v>32</v>
      </c>
      <c r="E32" s="15" t="s">
        <v>24</v>
      </c>
      <c r="F32" s="16">
        <v>200</v>
      </c>
      <c r="G32" s="17">
        <v>48</v>
      </c>
      <c r="H32" s="17">
        <v>48</v>
      </c>
    </row>
    <row r="33" spans="1:8" ht="16.5" thickBot="1">
      <c r="A33" s="23" t="s">
        <v>70</v>
      </c>
      <c r="B33" s="29">
        <v>842</v>
      </c>
      <c r="C33" s="29">
        <v>1</v>
      </c>
      <c r="D33" s="29">
        <v>13</v>
      </c>
      <c r="E33" s="29">
        <v>9900920300</v>
      </c>
      <c r="F33" s="24"/>
      <c r="G33" s="6">
        <f t="shared" ref="G33:H36" si="2">SUM(G34)</f>
        <v>3</v>
      </c>
      <c r="H33" s="6">
        <f t="shared" si="2"/>
        <v>3</v>
      </c>
    </row>
    <row r="34" spans="1:8" ht="48" thickBot="1">
      <c r="A34" s="25" t="s">
        <v>71</v>
      </c>
      <c r="B34" s="26">
        <v>842</v>
      </c>
      <c r="C34" s="26">
        <v>1</v>
      </c>
      <c r="D34" s="26">
        <v>13</v>
      </c>
      <c r="E34" s="26">
        <v>9900920300</v>
      </c>
      <c r="F34" s="26">
        <v>800</v>
      </c>
      <c r="G34" s="12">
        <v>3</v>
      </c>
      <c r="H34" s="12">
        <v>3</v>
      </c>
    </row>
    <row r="35" spans="1:8" ht="17.25" thickBot="1">
      <c r="A35" s="13"/>
      <c r="B35" s="16"/>
      <c r="C35" s="14"/>
      <c r="D35" s="14"/>
      <c r="E35" s="15"/>
      <c r="F35" s="16"/>
      <c r="G35" s="12"/>
      <c r="H35" s="12"/>
    </row>
    <row r="36" spans="1:8" ht="16.5" thickBot="1">
      <c r="A36" s="7" t="s">
        <v>33</v>
      </c>
      <c r="B36" s="4">
        <v>842</v>
      </c>
      <c r="C36" s="5" t="s">
        <v>13</v>
      </c>
      <c r="D36" s="5" t="s">
        <v>11</v>
      </c>
      <c r="E36" s="4"/>
      <c r="F36" s="4"/>
      <c r="G36" s="6">
        <f>G38</f>
        <v>89.2</v>
      </c>
      <c r="H36" s="6">
        <f t="shared" si="2"/>
        <v>89.2</v>
      </c>
    </row>
    <row r="37" spans="1:8" ht="16.5" thickBot="1">
      <c r="A37" s="7" t="s">
        <v>34</v>
      </c>
      <c r="B37" s="4">
        <v>842</v>
      </c>
      <c r="C37" s="5" t="s">
        <v>13</v>
      </c>
      <c r="D37" s="5" t="s">
        <v>35</v>
      </c>
      <c r="E37" s="4"/>
      <c r="F37" s="4"/>
      <c r="G37" s="28">
        <f>G38</f>
        <v>89.2</v>
      </c>
      <c r="H37" s="28">
        <f>H38</f>
        <v>89.2</v>
      </c>
    </row>
    <row r="38" spans="1:8" ht="16.5" thickBot="1">
      <c r="A38" s="8" t="s">
        <v>14</v>
      </c>
      <c r="B38" s="9">
        <v>842</v>
      </c>
      <c r="C38" s="10" t="s">
        <v>13</v>
      </c>
      <c r="D38" s="10" t="s">
        <v>35</v>
      </c>
      <c r="E38" s="9" t="s">
        <v>15</v>
      </c>
      <c r="F38" s="9"/>
      <c r="G38" s="12">
        <f t="shared" ref="G38:H38" si="3">SUM(G39)</f>
        <v>89.2</v>
      </c>
      <c r="H38" s="12">
        <f t="shared" si="3"/>
        <v>89.2</v>
      </c>
    </row>
    <row r="39" spans="1:8" ht="52.5" thickBot="1">
      <c r="A39" s="8" t="s">
        <v>36</v>
      </c>
      <c r="B39" s="9">
        <v>842</v>
      </c>
      <c r="C39" s="10" t="s">
        <v>13</v>
      </c>
      <c r="D39" s="10" t="s">
        <v>35</v>
      </c>
      <c r="E39" s="18" t="s">
        <v>37</v>
      </c>
      <c r="F39" s="9"/>
      <c r="G39" s="12">
        <f>SUM(G40)+G41</f>
        <v>89.2</v>
      </c>
      <c r="H39" s="12">
        <f>SUM(H40)+H41</f>
        <v>89.2</v>
      </c>
    </row>
    <row r="40" spans="1:8" ht="39.75" thickBot="1">
      <c r="A40" s="8" t="s">
        <v>38</v>
      </c>
      <c r="B40" s="9">
        <v>842</v>
      </c>
      <c r="C40" s="10" t="s">
        <v>13</v>
      </c>
      <c r="D40" s="10" t="s">
        <v>35</v>
      </c>
      <c r="E40" s="18" t="s">
        <v>39</v>
      </c>
      <c r="F40" s="9">
        <v>100</v>
      </c>
      <c r="G40" s="12">
        <v>84.2</v>
      </c>
      <c r="H40" s="12">
        <v>84.2</v>
      </c>
    </row>
    <row r="41" spans="1:8" ht="52.5" thickBot="1">
      <c r="A41" s="13" t="s">
        <v>20</v>
      </c>
      <c r="B41" s="16">
        <v>842</v>
      </c>
      <c r="C41" s="14" t="s">
        <v>13</v>
      </c>
      <c r="D41" s="14" t="s">
        <v>35</v>
      </c>
      <c r="E41" s="15" t="s">
        <v>39</v>
      </c>
      <c r="F41" s="16">
        <v>200</v>
      </c>
      <c r="G41" s="12">
        <v>5</v>
      </c>
      <c r="H41" s="12">
        <v>5</v>
      </c>
    </row>
    <row r="42" spans="1:8" ht="32.25" thickBot="1">
      <c r="A42" s="7" t="s">
        <v>40</v>
      </c>
      <c r="B42" s="4">
        <v>842</v>
      </c>
      <c r="C42" s="5" t="s">
        <v>35</v>
      </c>
      <c r="D42" s="5" t="s">
        <v>11</v>
      </c>
      <c r="E42" s="18"/>
      <c r="F42" s="16"/>
      <c r="G42" s="6">
        <f>G43</f>
        <v>146.25</v>
      </c>
      <c r="H42" s="6">
        <f>H43</f>
        <v>196.25</v>
      </c>
    </row>
    <row r="43" spans="1:8" ht="17.25" thickBot="1">
      <c r="A43" s="3" t="s">
        <v>41</v>
      </c>
      <c r="B43" s="9">
        <v>842</v>
      </c>
      <c r="C43" s="5" t="s">
        <v>35</v>
      </c>
      <c r="D43" s="5">
        <v>10</v>
      </c>
      <c r="E43" s="18"/>
      <c r="F43" s="16"/>
      <c r="G43" s="6">
        <f t="shared" ref="G43:H53" si="4">SUM(G44)</f>
        <v>146.25</v>
      </c>
      <c r="H43" s="6">
        <f t="shared" si="4"/>
        <v>196.25</v>
      </c>
    </row>
    <row r="44" spans="1:8" ht="16.5" thickBot="1">
      <c r="A44" s="8" t="s">
        <v>14</v>
      </c>
      <c r="B44" s="9">
        <v>842</v>
      </c>
      <c r="C44" s="10" t="s">
        <v>35</v>
      </c>
      <c r="D44" s="10">
        <v>10</v>
      </c>
      <c r="E44" s="9" t="s">
        <v>15</v>
      </c>
      <c r="F44" s="16"/>
      <c r="G44" s="12">
        <f t="shared" si="4"/>
        <v>146.25</v>
      </c>
      <c r="H44" s="12">
        <f t="shared" si="4"/>
        <v>196.25</v>
      </c>
    </row>
    <row r="45" spans="1:8" ht="16.5" thickBot="1">
      <c r="A45" s="8" t="s">
        <v>42</v>
      </c>
      <c r="B45" s="9">
        <v>842</v>
      </c>
      <c r="C45" s="10" t="s">
        <v>35</v>
      </c>
      <c r="D45" s="10">
        <v>10</v>
      </c>
      <c r="E45" s="9" t="s">
        <v>43</v>
      </c>
      <c r="F45" s="16"/>
      <c r="G45" s="12">
        <f t="shared" si="4"/>
        <v>146.25</v>
      </c>
      <c r="H45" s="12">
        <f t="shared" si="4"/>
        <v>196.25</v>
      </c>
    </row>
    <row r="46" spans="1:8" ht="27" thickBot="1">
      <c r="A46" s="13" t="s">
        <v>25</v>
      </c>
      <c r="B46" s="9">
        <v>842</v>
      </c>
      <c r="C46" s="14">
        <v>3</v>
      </c>
      <c r="D46" s="14">
        <v>10</v>
      </c>
      <c r="E46" s="16" t="s">
        <v>43</v>
      </c>
      <c r="F46" s="16">
        <v>100</v>
      </c>
      <c r="G46" s="12">
        <v>146.25</v>
      </c>
      <c r="H46" s="12">
        <v>196.25</v>
      </c>
    </row>
    <row r="47" spans="1:8" ht="32.25" thickBot="1">
      <c r="A47" s="7" t="s">
        <v>44</v>
      </c>
      <c r="B47" s="4">
        <v>842</v>
      </c>
      <c r="C47" s="5" t="s">
        <v>45</v>
      </c>
      <c r="D47" s="5" t="s">
        <v>11</v>
      </c>
      <c r="E47" s="4"/>
      <c r="F47" s="4"/>
      <c r="G47" s="6">
        <f>G49</f>
        <v>1063.8399999999999</v>
      </c>
      <c r="H47" s="6">
        <f t="shared" si="4"/>
        <v>1097.6500000000001</v>
      </c>
    </row>
    <row r="48" spans="1:8" ht="16.5" thickBot="1">
      <c r="A48" s="7" t="s">
        <v>46</v>
      </c>
      <c r="B48" s="4">
        <v>842</v>
      </c>
      <c r="C48" s="5" t="s">
        <v>45</v>
      </c>
      <c r="D48" s="5" t="s">
        <v>35</v>
      </c>
      <c r="E48" s="4"/>
      <c r="F48" s="4"/>
      <c r="G48" s="6">
        <f>G50</f>
        <v>1063.8399999999999</v>
      </c>
      <c r="H48" s="6">
        <f t="shared" si="4"/>
        <v>1097.6500000000001</v>
      </c>
    </row>
    <row r="49" spans="1:8" ht="16.5" thickBot="1">
      <c r="A49" s="8" t="s">
        <v>14</v>
      </c>
      <c r="B49" s="9">
        <v>842</v>
      </c>
      <c r="C49" s="10" t="s">
        <v>45</v>
      </c>
      <c r="D49" s="10" t="s">
        <v>35</v>
      </c>
      <c r="E49" s="9" t="s">
        <v>15</v>
      </c>
      <c r="F49" s="4"/>
      <c r="G49" s="12">
        <f t="shared" si="4"/>
        <v>1063.8399999999999</v>
      </c>
      <c r="H49" s="12">
        <f t="shared" si="4"/>
        <v>1097.6500000000001</v>
      </c>
    </row>
    <row r="50" spans="1:8" ht="16.5" thickBot="1">
      <c r="A50" s="8" t="s">
        <v>46</v>
      </c>
      <c r="B50" s="9">
        <v>842</v>
      </c>
      <c r="C50" s="10" t="s">
        <v>45</v>
      </c>
      <c r="D50" s="10" t="s">
        <v>35</v>
      </c>
      <c r="E50" s="9" t="s">
        <v>47</v>
      </c>
      <c r="F50" s="9"/>
      <c r="G50" s="12">
        <f t="shared" si="4"/>
        <v>1063.8399999999999</v>
      </c>
      <c r="H50" s="12">
        <f t="shared" si="4"/>
        <v>1097.6500000000001</v>
      </c>
    </row>
    <row r="51" spans="1:8" ht="16.5" thickBot="1">
      <c r="A51" s="8" t="s">
        <v>48</v>
      </c>
      <c r="B51" s="9">
        <v>842</v>
      </c>
      <c r="C51" s="10" t="s">
        <v>45</v>
      </c>
      <c r="D51" s="10" t="s">
        <v>35</v>
      </c>
      <c r="E51" s="9" t="s">
        <v>49</v>
      </c>
      <c r="F51" s="9"/>
      <c r="G51" s="12">
        <f t="shared" si="4"/>
        <v>1063.8399999999999</v>
      </c>
      <c r="H51" s="12">
        <f t="shared" si="4"/>
        <v>1097.6500000000001</v>
      </c>
    </row>
    <row r="52" spans="1:8" ht="27" thickBot="1">
      <c r="A52" s="13" t="s">
        <v>25</v>
      </c>
      <c r="B52" s="9">
        <v>842</v>
      </c>
      <c r="C52" s="14" t="s">
        <v>45</v>
      </c>
      <c r="D52" s="14" t="s">
        <v>35</v>
      </c>
      <c r="E52" s="16" t="s">
        <v>49</v>
      </c>
      <c r="F52" s="16">
        <v>200</v>
      </c>
      <c r="G52" s="12">
        <v>1063.8399999999999</v>
      </c>
      <c r="H52" s="12">
        <v>1097.6500000000001</v>
      </c>
    </row>
    <row r="53" spans="1:8" ht="16.5" thickBot="1">
      <c r="A53" s="7" t="s">
        <v>50</v>
      </c>
      <c r="B53" s="4">
        <v>842</v>
      </c>
      <c r="C53" s="5" t="s">
        <v>51</v>
      </c>
      <c r="D53" s="5" t="s">
        <v>11</v>
      </c>
      <c r="E53" s="4"/>
      <c r="F53" s="4"/>
      <c r="G53" s="6">
        <f>SUM(G54)</f>
        <v>1914.08</v>
      </c>
      <c r="H53" s="6">
        <f t="shared" si="4"/>
        <v>2014.08</v>
      </c>
    </row>
    <row r="54" spans="1:8" ht="16.5" thickBot="1">
      <c r="A54" s="7" t="s">
        <v>52</v>
      </c>
      <c r="B54" s="4">
        <v>842</v>
      </c>
      <c r="C54" s="5" t="s">
        <v>51</v>
      </c>
      <c r="D54" s="5" t="s">
        <v>10</v>
      </c>
      <c r="E54" s="4"/>
      <c r="F54" s="4"/>
      <c r="G54" s="6">
        <f>SUM(G56)</f>
        <v>1914.08</v>
      </c>
      <c r="H54" s="6">
        <f>SUM(H55)</f>
        <v>2014.08</v>
      </c>
    </row>
    <row r="55" spans="1:8" ht="16.5" thickBot="1">
      <c r="A55" s="8" t="s">
        <v>14</v>
      </c>
      <c r="B55" s="9">
        <v>842</v>
      </c>
      <c r="C55" s="10" t="s">
        <v>51</v>
      </c>
      <c r="D55" s="10" t="s">
        <v>10</v>
      </c>
      <c r="E55" s="9" t="s">
        <v>15</v>
      </c>
      <c r="F55" s="4"/>
      <c r="G55" s="17">
        <f>G56</f>
        <v>1914.08</v>
      </c>
      <c r="H55" s="17">
        <f>SUM(H56)</f>
        <v>2014.08</v>
      </c>
    </row>
    <row r="56" spans="1:8" ht="27" thickBot="1">
      <c r="A56" s="8" t="s">
        <v>53</v>
      </c>
      <c r="B56" s="9">
        <v>842</v>
      </c>
      <c r="C56" s="10" t="s">
        <v>51</v>
      </c>
      <c r="D56" s="10" t="s">
        <v>10</v>
      </c>
      <c r="E56" s="9" t="s">
        <v>54</v>
      </c>
      <c r="F56" s="9"/>
      <c r="G56" s="17">
        <v>1914.08</v>
      </c>
      <c r="H56" s="12">
        <f t="shared" ref="G56:H57" si="5">SUM(H57)</f>
        <v>2014.08</v>
      </c>
    </row>
    <row r="57" spans="1:8" ht="27" thickBot="1">
      <c r="A57" s="8" t="s">
        <v>55</v>
      </c>
      <c r="B57" s="9">
        <v>842</v>
      </c>
      <c r="C57" s="10" t="s">
        <v>51</v>
      </c>
      <c r="D57" s="10" t="s">
        <v>10</v>
      </c>
      <c r="E57" s="9" t="s">
        <v>56</v>
      </c>
      <c r="F57" s="9"/>
      <c r="G57" s="12">
        <f t="shared" si="5"/>
        <v>1914.08</v>
      </c>
      <c r="H57" s="12">
        <f t="shared" si="5"/>
        <v>2014.08</v>
      </c>
    </row>
    <row r="58" spans="1:8" ht="39.75" thickBot="1">
      <c r="A58" s="8" t="s">
        <v>57</v>
      </c>
      <c r="B58" s="9">
        <v>842</v>
      </c>
      <c r="C58" s="10" t="s">
        <v>51</v>
      </c>
      <c r="D58" s="10" t="s">
        <v>10</v>
      </c>
      <c r="E58" s="9" t="s">
        <v>58</v>
      </c>
      <c r="F58" s="9"/>
      <c r="G58" s="12">
        <f>SUM(G59)+G60+G61</f>
        <v>1914.08</v>
      </c>
      <c r="H58" s="12">
        <f>SUM(H59)+H60+H61</f>
        <v>2014.08</v>
      </c>
    </row>
    <row r="59" spans="1:8" ht="52.5" thickBot="1">
      <c r="A59" s="13" t="s">
        <v>20</v>
      </c>
      <c r="B59" s="16">
        <v>842</v>
      </c>
      <c r="C59" s="14" t="s">
        <v>51</v>
      </c>
      <c r="D59" s="14" t="s">
        <v>10</v>
      </c>
      <c r="E59" s="16" t="s">
        <v>58</v>
      </c>
      <c r="F59" s="16">
        <v>100</v>
      </c>
      <c r="G59" s="12">
        <v>1265.18</v>
      </c>
      <c r="H59" s="12">
        <v>1315.18</v>
      </c>
    </row>
    <row r="60" spans="1:8" ht="27" thickBot="1">
      <c r="A60" s="13" t="s">
        <v>25</v>
      </c>
      <c r="B60" s="16">
        <v>842</v>
      </c>
      <c r="C60" s="14" t="s">
        <v>51</v>
      </c>
      <c r="D60" s="14" t="s">
        <v>10</v>
      </c>
      <c r="E60" s="16" t="s">
        <v>58</v>
      </c>
      <c r="F60" s="16">
        <v>200</v>
      </c>
      <c r="G60" s="12">
        <v>641.4</v>
      </c>
      <c r="H60" s="12">
        <v>691.4</v>
      </c>
    </row>
    <row r="61" spans="1:8" ht="27" thickBot="1">
      <c r="A61" s="13" t="s">
        <v>25</v>
      </c>
      <c r="B61" s="16">
        <v>842</v>
      </c>
      <c r="C61" s="14" t="s">
        <v>51</v>
      </c>
      <c r="D61" s="14" t="s">
        <v>10</v>
      </c>
      <c r="E61" s="16" t="s">
        <v>58</v>
      </c>
      <c r="F61" s="16">
        <v>800</v>
      </c>
      <c r="G61" s="17">
        <v>7.5</v>
      </c>
      <c r="H61" s="17">
        <v>7.5</v>
      </c>
    </row>
    <row r="62" spans="1:8" ht="16.5" thickBot="1">
      <c r="A62" s="7" t="s">
        <v>59</v>
      </c>
      <c r="B62" s="4">
        <v>842</v>
      </c>
      <c r="C62" s="5">
        <v>11</v>
      </c>
      <c r="D62" s="5" t="s">
        <v>11</v>
      </c>
      <c r="E62" s="4"/>
      <c r="F62" s="4"/>
      <c r="G62" s="22">
        <v>5</v>
      </c>
      <c r="H62" s="22">
        <f>SUM(H63)</f>
        <v>10</v>
      </c>
    </row>
    <row r="63" spans="1:8" ht="16.5" thickBot="1">
      <c r="A63" s="7" t="s">
        <v>60</v>
      </c>
      <c r="B63" s="4">
        <v>842</v>
      </c>
      <c r="C63" s="5">
        <v>11</v>
      </c>
      <c r="D63" s="5" t="s">
        <v>10</v>
      </c>
      <c r="E63" s="4"/>
      <c r="F63" s="4"/>
      <c r="G63" s="22">
        <v>5</v>
      </c>
      <c r="H63" s="22">
        <f>SUM(H64)</f>
        <v>10</v>
      </c>
    </row>
    <row r="64" spans="1:8" ht="16.5" thickBot="1">
      <c r="A64" s="8" t="s">
        <v>14</v>
      </c>
      <c r="B64" s="9">
        <v>842</v>
      </c>
      <c r="C64" s="10">
        <v>11</v>
      </c>
      <c r="D64" s="10" t="s">
        <v>10</v>
      </c>
      <c r="E64" s="9" t="s">
        <v>15</v>
      </c>
      <c r="F64" s="9"/>
      <c r="G64" s="27">
        <v>5</v>
      </c>
      <c r="H64" s="27">
        <f>SUM(H65)</f>
        <v>10</v>
      </c>
    </row>
    <row r="65" spans="1:10" ht="27" thickBot="1">
      <c r="A65" s="8" t="s">
        <v>61</v>
      </c>
      <c r="B65" s="9">
        <v>842</v>
      </c>
      <c r="C65" s="10">
        <v>11</v>
      </c>
      <c r="D65" s="10" t="s">
        <v>10</v>
      </c>
      <c r="E65" s="9" t="s">
        <v>62</v>
      </c>
      <c r="F65" s="9"/>
      <c r="G65" s="27">
        <v>5</v>
      </c>
      <c r="H65" s="27">
        <f>SUM(H66)</f>
        <v>10</v>
      </c>
    </row>
    <row r="66" spans="1:10" ht="27" thickBot="1">
      <c r="A66" s="13" t="s">
        <v>25</v>
      </c>
      <c r="B66" s="9">
        <v>842</v>
      </c>
      <c r="C66" s="14">
        <v>11</v>
      </c>
      <c r="D66" s="14" t="s">
        <v>10</v>
      </c>
      <c r="E66" s="16" t="s">
        <v>62</v>
      </c>
      <c r="F66" s="16">
        <v>200</v>
      </c>
      <c r="G66" s="27">
        <v>5</v>
      </c>
      <c r="H66" s="27">
        <v>10</v>
      </c>
    </row>
    <row r="67" spans="1:10" ht="16.5" thickBot="1">
      <c r="A67" s="19" t="s">
        <v>63</v>
      </c>
      <c r="B67" s="20">
        <v>842</v>
      </c>
      <c r="C67" s="21"/>
      <c r="D67" s="21"/>
      <c r="E67" s="20"/>
      <c r="F67" s="20"/>
      <c r="G67" s="22">
        <f>G62++G53+G47+G42+G36+G12</f>
        <v>5197.8899999999994</v>
      </c>
      <c r="H67" s="22">
        <f>H62++H53+H47+H42+H36+H12</f>
        <v>5536.7</v>
      </c>
      <c r="J67" s="30">
        <f>SUM(H12+H36+H42+H47+H53+H62)</f>
        <v>5536.7</v>
      </c>
    </row>
  </sheetData>
  <mergeCells count="13">
    <mergeCell ref="A1:H1"/>
    <mergeCell ref="A7:H7"/>
    <mergeCell ref="F9:F10"/>
    <mergeCell ref="G9:G10"/>
    <mergeCell ref="H9:H10"/>
    <mergeCell ref="A2:H2"/>
    <mergeCell ref="A3:H3"/>
    <mergeCell ref="A4:H4"/>
    <mergeCell ref="A9:A10"/>
    <mergeCell ref="B9:B10"/>
    <mergeCell ref="C9:C10"/>
    <mergeCell ref="D9:D10"/>
    <mergeCell ref="E9:E10"/>
  </mergeCells>
  <pageMargins left="0.23622047244094491" right="0.19685039370078741" top="0.23622047244094491" bottom="0.19685039370078741" header="0.23622047244094491" footer="0.15748031496062992"/>
  <pageSetup paperSize="9" scale="7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2018-2019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oper</dc:creator>
  <cp:lastModifiedBy>oper</cp:lastModifiedBy>
  <dcterms:created xsi:type="dcterms:W3CDTF">2016-12-01T11:02:32Z</dcterms:created>
  <dcterms:modified xsi:type="dcterms:W3CDTF">2016-12-14T09:41:23Z</dcterms:modified>
</cp:coreProperties>
</file>